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30" windowWidth="19440" windowHeight="7710"/>
  </bookViews>
  <sheets>
    <sheet name="GİDER" sheetId="1" r:id="rId1"/>
    <sheet name="GELİR" sheetId="4" r:id="rId2"/>
    <sheet name="Sayfa3" sheetId="3" r:id="rId3"/>
  </sheets>
  <definedNames>
    <definedName name="_xlnm._FilterDatabase" localSheetId="1" hidden="1">GELİR!$D$1:$D$147</definedName>
    <definedName name="_xlnm._FilterDatabase" localSheetId="0" hidden="1">GİDER!$B$1:$B$260</definedName>
  </definedNames>
  <calcPr calcId="145621"/>
</workbook>
</file>

<file path=xl/calcChain.xml><?xml version="1.0" encoding="utf-8"?>
<calcChain xmlns="http://schemas.openxmlformats.org/spreadsheetml/2006/main">
  <c r="I87" i="1" l="1"/>
  <c r="J87" i="1" s="1"/>
  <c r="H86" i="1"/>
  <c r="F24" i="4"/>
  <c r="G28" i="4"/>
  <c r="H28" i="4" s="1"/>
  <c r="F12" i="4"/>
  <c r="G23" i="4"/>
  <c r="H23" i="4" s="1"/>
  <c r="G42" i="4"/>
  <c r="H42" i="4" s="1"/>
  <c r="H105" i="1" l="1"/>
  <c r="G143" i="4"/>
  <c r="H143" i="4" s="1"/>
  <c r="H142" i="4" s="1"/>
  <c r="G141" i="4"/>
  <c r="H141" i="4" s="1"/>
  <c r="H140" i="4" s="1"/>
  <c r="G139" i="4"/>
  <c r="H139" i="4" s="1"/>
  <c r="H138" i="4" s="1"/>
  <c r="G137" i="4"/>
  <c r="H137" i="4" s="1"/>
  <c r="H136" i="4" s="1"/>
  <c r="G126" i="4"/>
  <c r="H126" i="4" s="1"/>
  <c r="H125" i="4" s="1"/>
  <c r="F142" i="4"/>
  <c r="F140" i="4"/>
  <c r="F138" i="4"/>
  <c r="F136" i="4"/>
  <c r="F125" i="4"/>
  <c r="G124" i="4"/>
  <c r="G123" i="4" s="1"/>
  <c r="F123" i="4"/>
  <c r="G122" i="4"/>
  <c r="G121" i="4" s="1"/>
  <c r="F121" i="4"/>
  <c r="G128" i="4"/>
  <c r="H128" i="4" s="1"/>
  <c r="H127" i="4" s="1"/>
  <c r="G89" i="4"/>
  <c r="H89" i="4" s="1"/>
  <c r="G90" i="4"/>
  <c r="H90" i="4" s="1"/>
  <c r="G91" i="4"/>
  <c r="H91" i="4" s="1"/>
  <c r="G85" i="4"/>
  <c r="H85" i="4" s="1"/>
  <c r="G86" i="4"/>
  <c r="H86" i="4" s="1"/>
  <c r="F130" i="4"/>
  <c r="F129" i="4" s="1"/>
  <c r="G134" i="4"/>
  <c r="H134" i="4" s="1"/>
  <c r="H133" i="4" s="1"/>
  <c r="H132" i="4" s="1"/>
  <c r="G131" i="4"/>
  <c r="H131" i="4" s="1"/>
  <c r="H130" i="4" s="1"/>
  <c r="H129" i="4" s="1"/>
  <c r="G120" i="4"/>
  <c r="G119" i="4" s="1"/>
  <c r="G118" i="4"/>
  <c r="G117" i="4" s="1"/>
  <c r="G107" i="4"/>
  <c r="H107" i="4" s="1"/>
  <c r="H106" i="4" s="1"/>
  <c r="H105" i="4" s="1"/>
  <c r="G104" i="4"/>
  <c r="G103" i="4" s="1"/>
  <c r="G102" i="4" s="1"/>
  <c r="G101" i="4"/>
  <c r="G100" i="4" s="1"/>
  <c r="G99" i="4" s="1"/>
  <c r="G98" i="4"/>
  <c r="H98" i="4" s="1"/>
  <c r="H97" i="4" s="1"/>
  <c r="H96" i="4" s="1"/>
  <c r="G94" i="4"/>
  <c r="H94" i="4" s="1"/>
  <c r="H93" i="4" s="1"/>
  <c r="H92" i="4" s="1"/>
  <c r="G88" i="4"/>
  <c r="G84" i="4"/>
  <c r="H84" i="4" s="1"/>
  <c r="G82" i="4"/>
  <c r="G81" i="4" s="1"/>
  <c r="G79" i="4"/>
  <c r="H79" i="4" s="1"/>
  <c r="H78" i="4" s="1"/>
  <c r="G70" i="4"/>
  <c r="H70" i="4" s="1"/>
  <c r="H69" i="4" s="1"/>
  <c r="G68" i="4"/>
  <c r="G67" i="4" s="1"/>
  <c r="G65" i="4"/>
  <c r="G64" i="4" s="1"/>
  <c r="G63" i="4"/>
  <c r="H63" i="4" s="1"/>
  <c r="G62" i="4"/>
  <c r="H62" i="4" s="1"/>
  <c r="G60" i="4"/>
  <c r="H60" i="4" s="1"/>
  <c r="G59" i="4"/>
  <c r="H59" i="4" s="1"/>
  <c r="G56" i="4"/>
  <c r="G55" i="4" s="1"/>
  <c r="G54" i="4"/>
  <c r="H54" i="4" s="1"/>
  <c r="H53" i="4" s="1"/>
  <c r="G51" i="4"/>
  <c r="H51" i="4" s="1"/>
  <c r="G52" i="4"/>
  <c r="H52" i="4" s="1"/>
  <c r="G50" i="4"/>
  <c r="H50" i="4" s="1"/>
  <c r="G46" i="4"/>
  <c r="H46" i="4" s="1"/>
  <c r="G47" i="4"/>
  <c r="H47" i="4" s="1"/>
  <c r="G48" i="4"/>
  <c r="H48" i="4" s="1"/>
  <c r="G45" i="4"/>
  <c r="H45" i="4" s="1"/>
  <c r="G41" i="4"/>
  <c r="H41" i="4" s="1"/>
  <c r="G43" i="4"/>
  <c r="H43" i="4" s="1"/>
  <c r="G40" i="4"/>
  <c r="G31" i="4"/>
  <c r="H31" i="4" s="1"/>
  <c r="G30" i="4"/>
  <c r="H30" i="4" s="1"/>
  <c r="G25" i="4"/>
  <c r="G14" i="4"/>
  <c r="H14" i="4" s="1"/>
  <c r="G15" i="4"/>
  <c r="H15" i="4" s="1"/>
  <c r="G16" i="4"/>
  <c r="H16" i="4" s="1"/>
  <c r="G17" i="4"/>
  <c r="H17" i="4" s="1"/>
  <c r="G18" i="4"/>
  <c r="H18" i="4" s="1"/>
  <c r="G19" i="4"/>
  <c r="H19" i="4" s="1"/>
  <c r="G20" i="4"/>
  <c r="G21" i="4"/>
  <c r="H21" i="4" s="1"/>
  <c r="G22" i="4"/>
  <c r="H22" i="4" s="1"/>
  <c r="G26" i="4"/>
  <c r="H26" i="4" s="1"/>
  <c r="G27" i="4"/>
  <c r="H27" i="4" s="1"/>
  <c r="G13" i="4"/>
  <c r="H45" i="1"/>
  <c r="I23" i="1"/>
  <c r="J23" i="1" s="1"/>
  <c r="I24" i="1"/>
  <c r="J24" i="1" s="1"/>
  <c r="I26" i="1"/>
  <c r="J26" i="1" s="1"/>
  <c r="I27" i="1"/>
  <c r="J27" i="1" s="1"/>
  <c r="I29" i="1"/>
  <c r="J29" i="1" s="1"/>
  <c r="I30" i="1"/>
  <c r="J30" i="1" s="1"/>
  <c r="I32" i="1"/>
  <c r="J32" i="1" s="1"/>
  <c r="I33" i="1"/>
  <c r="J33" i="1" s="1"/>
  <c r="I35" i="1"/>
  <c r="I36" i="1"/>
  <c r="J36" i="1" s="1"/>
  <c r="I42" i="1"/>
  <c r="J42" i="1" s="1"/>
  <c r="J41" i="1" s="1"/>
  <c r="I44" i="1"/>
  <c r="J44" i="1" s="1"/>
  <c r="J43" i="1" s="1"/>
  <c r="I46" i="1"/>
  <c r="I45" i="1" s="1"/>
  <c r="I48" i="1"/>
  <c r="J48" i="1" s="1"/>
  <c r="J47" i="1" s="1"/>
  <c r="I50" i="1"/>
  <c r="J50" i="1" s="1"/>
  <c r="J49" i="1" s="1"/>
  <c r="I52" i="1"/>
  <c r="J52" i="1" s="1"/>
  <c r="J51" i="1" s="1"/>
  <c r="I55" i="1"/>
  <c r="J55" i="1" s="1"/>
  <c r="J54" i="1" s="1"/>
  <c r="J53" i="1" s="1"/>
  <c r="I59" i="1"/>
  <c r="J59" i="1" s="1"/>
  <c r="I60" i="1"/>
  <c r="J60" i="1" s="1"/>
  <c r="I63" i="1"/>
  <c r="J63" i="1" s="1"/>
  <c r="J62" i="1" s="1"/>
  <c r="J61" i="1" s="1"/>
  <c r="I65" i="1"/>
  <c r="J65" i="1" s="1"/>
  <c r="I66" i="1"/>
  <c r="J66" i="1" s="1"/>
  <c r="I69" i="1"/>
  <c r="J69" i="1" s="1"/>
  <c r="J68" i="1" s="1"/>
  <c r="I71" i="1"/>
  <c r="J71" i="1" s="1"/>
  <c r="I72" i="1"/>
  <c r="J72" i="1" s="1"/>
  <c r="I109" i="1"/>
  <c r="J109" i="1" s="1"/>
  <c r="J108" i="1" s="1"/>
  <c r="I111" i="1"/>
  <c r="J111" i="1" s="1"/>
  <c r="J110" i="1" s="1"/>
  <c r="I113" i="1"/>
  <c r="J113" i="1" s="1"/>
  <c r="J112" i="1" s="1"/>
  <c r="I118" i="1"/>
  <c r="J118" i="1" s="1"/>
  <c r="I119" i="1"/>
  <c r="J119" i="1" s="1"/>
  <c r="I122" i="1"/>
  <c r="J122" i="1" s="1"/>
  <c r="I123" i="1"/>
  <c r="J123" i="1" s="1"/>
  <c r="I124" i="1"/>
  <c r="J124" i="1" s="1"/>
  <c r="I126" i="1"/>
  <c r="J126" i="1" s="1"/>
  <c r="I127" i="1"/>
  <c r="J127" i="1" s="1"/>
  <c r="I81" i="1"/>
  <c r="J81" i="1" s="1"/>
  <c r="I82" i="1"/>
  <c r="J82" i="1" s="1"/>
  <c r="I83" i="1"/>
  <c r="J83" i="1" s="1"/>
  <c r="I84" i="1"/>
  <c r="J84" i="1" s="1"/>
  <c r="I85" i="1"/>
  <c r="J85" i="1" s="1"/>
  <c r="I88" i="1"/>
  <c r="I86" i="1" s="1"/>
  <c r="I90" i="1"/>
  <c r="J90" i="1" s="1"/>
  <c r="I91" i="1"/>
  <c r="J91" i="1" s="1"/>
  <c r="I92" i="1"/>
  <c r="J92" i="1" s="1"/>
  <c r="I93" i="1"/>
  <c r="J93" i="1" s="1"/>
  <c r="I95" i="1"/>
  <c r="J95" i="1" s="1"/>
  <c r="I96" i="1"/>
  <c r="J96" i="1" s="1"/>
  <c r="I98" i="1"/>
  <c r="J98" i="1" s="1"/>
  <c r="I99" i="1"/>
  <c r="J99" i="1" s="1"/>
  <c r="I101" i="1"/>
  <c r="J101" i="1" s="1"/>
  <c r="I102" i="1"/>
  <c r="J102" i="1" s="1"/>
  <c r="I104" i="1"/>
  <c r="J104" i="1" s="1"/>
  <c r="J103" i="1" s="1"/>
  <c r="I106" i="1"/>
  <c r="I105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1" i="1"/>
  <c r="J141" i="1" s="1"/>
  <c r="I142" i="1"/>
  <c r="J142" i="1" s="1"/>
  <c r="I143" i="1"/>
  <c r="J143" i="1" s="1"/>
  <c r="I144" i="1"/>
  <c r="J144" i="1" s="1"/>
  <c r="I145" i="1"/>
  <c r="J145" i="1" s="1"/>
  <c r="I147" i="1"/>
  <c r="I148" i="1"/>
  <c r="J148" i="1" s="1"/>
  <c r="I150" i="1"/>
  <c r="J150" i="1" s="1"/>
  <c r="I151" i="1"/>
  <c r="J151" i="1" s="1"/>
  <c r="I152" i="1"/>
  <c r="J152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6" i="1"/>
  <c r="J166" i="1" s="1"/>
  <c r="I167" i="1"/>
  <c r="J167" i="1" s="1"/>
  <c r="I170" i="1"/>
  <c r="J170" i="1" s="1"/>
  <c r="J169" i="1" s="1"/>
  <c r="I172" i="1"/>
  <c r="J172" i="1" s="1"/>
  <c r="J171" i="1" s="1"/>
  <c r="I175" i="1"/>
  <c r="J175" i="1" s="1"/>
  <c r="I176" i="1"/>
  <c r="J176" i="1" s="1"/>
  <c r="I177" i="1"/>
  <c r="J177" i="1" s="1"/>
  <c r="I178" i="1"/>
  <c r="J178" i="1" s="1"/>
  <c r="I179" i="1"/>
  <c r="J179" i="1" s="1"/>
  <c r="I181" i="1"/>
  <c r="J181" i="1" s="1"/>
  <c r="J180" i="1" s="1"/>
  <c r="I183" i="1"/>
  <c r="J183" i="1" s="1"/>
  <c r="I184" i="1"/>
  <c r="J184" i="1" s="1"/>
  <c r="I185" i="1"/>
  <c r="J185" i="1" s="1"/>
  <c r="I186" i="1"/>
  <c r="J186" i="1" s="1"/>
  <c r="I196" i="1"/>
  <c r="J196" i="1" s="1"/>
  <c r="I197" i="1"/>
  <c r="J197" i="1" s="1"/>
  <c r="I199" i="1"/>
  <c r="J199" i="1" s="1"/>
  <c r="J198" i="1" s="1"/>
  <c r="I203" i="1"/>
  <c r="J203" i="1" s="1"/>
  <c r="I204" i="1"/>
  <c r="J204" i="1" s="1"/>
  <c r="I205" i="1"/>
  <c r="J205" i="1" s="1"/>
  <c r="I206" i="1"/>
  <c r="J206" i="1" s="1"/>
  <c r="I210" i="1"/>
  <c r="J210" i="1" s="1"/>
  <c r="I211" i="1"/>
  <c r="J211" i="1" s="1"/>
  <c r="I213" i="1"/>
  <c r="J213" i="1" s="1"/>
  <c r="I214" i="1"/>
  <c r="J214" i="1" s="1"/>
  <c r="I215" i="1"/>
  <c r="J215" i="1" s="1"/>
  <c r="I216" i="1"/>
  <c r="J216" i="1" s="1"/>
  <c r="I217" i="1"/>
  <c r="J217" i="1" s="1"/>
  <c r="I219" i="1"/>
  <c r="J219" i="1" s="1"/>
  <c r="I220" i="1"/>
  <c r="J220" i="1" s="1"/>
  <c r="I221" i="1"/>
  <c r="J221" i="1" s="1"/>
  <c r="I223" i="1"/>
  <c r="J223" i="1" s="1"/>
  <c r="J222" i="1" s="1"/>
  <c r="I225" i="1"/>
  <c r="J225" i="1" s="1"/>
  <c r="I226" i="1"/>
  <c r="J226" i="1" s="1"/>
  <c r="I235" i="1"/>
  <c r="J235" i="1" s="1"/>
  <c r="I236" i="1"/>
  <c r="J236" i="1" s="1"/>
  <c r="I238" i="1"/>
  <c r="J238" i="1" s="1"/>
  <c r="J237" i="1" s="1"/>
  <c r="I241" i="1"/>
  <c r="J241" i="1" s="1"/>
  <c r="J240" i="1" s="1"/>
  <c r="I243" i="1"/>
  <c r="J243" i="1" s="1"/>
  <c r="J242" i="1" s="1"/>
  <c r="I245" i="1"/>
  <c r="J245" i="1" s="1"/>
  <c r="J244" i="1" s="1"/>
  <c r="I247" i="1"/>
  <c r="J247" i="1" s="1"/>
  <c r="J246" i="1" s="1"/>
  <c r="I249" i="1"/>
  <c r="J249" i="1" s="1"/>
  <c r="J248" i="1" s="1"/>
  <c r="I259" i="1"/>
  <c r="J259" i="1" s="1"/>
  <c r="J258" i="1" s="1"/>
  <c r="I257" i="1"/>
  <c r="J257" i="1" s="1"/>
  <c r="J256" i="1" s="1"/>
  <c r="I255" i="1"/>
  <c r="J255" i="1" s="1"/>
  <c r="I254" i="1"/>
  <c r="J254" i="1" s="1"/>
  <c r="I253" i="1"/>
  <c r="J253" i="1" s="1"/>
  <c r="I252" i="1"/>
  <c r="J252" i="1" s="1"/>
  <c r="I20" i="1"/>
  <c r="J20" i="1" s="1"/>
  <c r="J19" i="1" s="1"/>
  <c r="I18" i="1"/>
  <c r="J18" i="1" s="1"/>
  <c r="J17" i="1" s="1"/>
  <c r="I16" i="1"/>
  <c r="J16" i="1" s="1"/>
  <c r="J15" i="1" s="1"/>
  <c r="I14" i="1"/>
  <c r="J14" i="1" s="1"/>
  <c r="J13" i="1" s="1"/>
  <c r="G24" i="4" l="1"/>
  <c r="H13" i="4"/>
  <c r="G12" i="4"/>
  <c r="H40" i="4"/>
  <c r="H39" i="4" s="1"/>
  <c r="G39" i="4"/>
  <c r="H25" i="4"/>
  <c r="H24" i="4" s="1"/>
  <c r="H20" i="4"/>
  <c r="J234" i="1"/>
  <c r="J233" i="1" s="1"/>
  <c r="J224" i="1"/>
  <c r="J165" i="1"/>
  <c r="J125" i="1"/>
  <c r="J100" i="1"/>
  <c r="J94" i="1"/>
  <c r="G138" i="4"/>
  <c r="G140" i="4"/>
  <c r="G142" i="4"/>
  <c r="H135" i="4"/>
  <c r="G136" i="4"/>
  <c r="G125" i="4"/>
  <c r="F135" i="4"/>
  <c r="H124" i="4"/>
  <c r="H123" i="4" s="1"/>
  <c r="H122" i="4"/>
  <c r="H121" i="4" s="1"/>
  <c r="J58" i="1"/>
  <c r="J57" i="1" s="1"/>
  <c r="H56" i="4"/>
  <c r="H55" i="4" s="1"/>
  <c r="H58" i="4"/>
  <c r="H104" i="4"/>
  <c r="H103" i="4" s="1"/>
  <c r="H102" i="4" s="1"/>
  <c r="G78" i="4"/>
  <c r="H68" i="4"/>
  <c r="H67" i="4" s="1"/>
  <c r="H66" i="4" s="1"/>
  <c r="H120" i="4"/>
  <c r="H119" i="4" s="1"/>
  <c r="G69" i="4"/>
  <c r="H101" i="4"/>
  <c r="H100" i="4" s="1"/>
  <c r="H99" i="4" s="1"/>
  <c r="H29" i="4"/>
  <c r="H65" i="4"/>
  <c r="H64" i="4" s="1"/>
  <c r="H49" i="4"/>
  <c r="H61" i="4"/>
  <c r="G87" i="4"/>
  <c r="H88" i="4"/>
  <c r="H87" i="4" s="1"/>
  <c r="G93" i="4"/>
  <c r="G92" i="4" s="1"/>
  <c r="G130" i="4"/>
  <c r="G129" i="4" s="1"/>
  <c r="H44" i="4"/>
  <c r="H83" i="4"/>
  <c r="G83" i="4"/>
  <c r="G61" i="4"/>
  <c r="G97" i="4"/>
  <c r="G96" i="4" s="1"/>
  <c r="G49" i="4"/>
  <c r="G106" i="4"/>
  <c r="G105" i="4" s="1"/>
  <c r="G133" i="4"/>
  <c r="G132" i="4" s="1"/>
  <c r="G29" i="4"/>
  <c r="G44" i="4"/>
  <c r="G53" i="4"/>
  <c r="G58" i="4"/>
  <c r="G127" i="4"/>
  <c r="H82" i="4"/>
  <c r="H81" i="4" s="1"/>
  <c r="H118" i="4"/>
  <c r="H117" i="4" s="1"/>
  <c r="I62" i="1"/>
  <c r="I61" i="1" s="1"/>
  <c r="J121" i="1"/>
  <c r="I112" i="1"/>
  <c r="J218" i="1"/>
  <c r="J46" i="1"/>
  <c r="J45" i="1" s="1"/>
  <c r="J40" i="1" s="1"/>
  <c r="J209" i="1"/>
  <c r="J31" i="1"/>
  <c r="I169" i="1"/>
  <c r="J174" i="1"/>
  <c r="J89" i="1"/>
  <c r="I49" i="1"/>
  <c r="J251" i="1"/>
  <c r="J250" i="1" s="1"/>
  <c r="J212" i="1"/>
  <c r="J182" i="1"/>
  <c r="J168" i="1"/>
  <c r="I146" i="1"/>
  <c r="J97" i="1"/>
  <c r="I89" i="1"/>
  <c r="J80" i="1"/>
  <c r="I121" i="1"/>
  <c r="J117" i="1"/>
  <c r="J107" i="1" s="1"/>
  <c r="J64" i="1"/>
  <c r="I34" i="1"/>
  <c r="J28" i="1"/>
  <c r="J22" i="1"/>
  <c r="I68" i="1"/>
  <c r="I198" i="1"/>
  <c r="I248" i="1"/>
  <c r="I43" i="1"/>
  <c r="J156" i="1"/>
  <c r="I58" i="1"/>
  <c r="I57" i="1" s="1"/>
  <c r="I108" i="1"/>
  <c r="I103" i="1"/>
  <c r="I240" i="1"/>
  <c r="J129" i="1"/>
  <c r="J202" i="1"/>
  <c r="J201" i="1" s="1"/>
  <c r="J200" i="1" s="1"/>
  <c r="J149" i="1"/>
  <c r="J195" i="1"/>
  <c r="J194" i="1" s="1"/>
  <c r="J140" i="1"/>
  <c r="J70" i="1"/>
  <c r="J67" i="1" s="1"/>
  <c r="I80" i="1"/>
  <c r="I97" i="1"/>
  <c r="I129" i="1"/>
  <c r="I156" i="1"/>
  <c r="I174" i="1"/>
  <c r="I182" i="1"/>
  <c r="J35" i="1"/>
  <c r="J34" i="1" s="1"/>
  <c r="J88" i="1"/>
  <c r="J86" i="1" s="1"/>
  <c r="I212" i="1"/>
  <c r="I222" i="1"/>
  <c r="I234" i="1"/>
  <c r="I244" i="1"/>
  <c r="I256" i="1"/>
  <c r="I28" i="1"/>
  <c r="J106" i="1"/>
  <c r="J105" i="1" s="1"/>
  <c r="J147" i="1"/>
  <c r="J146" i="1" s="1"/>
  <c r="I54" i="1"/>
  <c r="I53" i="1" s="1"/>
  <c r="I64" i="1"/>
  <c r="I70" i="1"/>
  <c r="I110" i="1"/>
  <c r="I117" i="1"/>
  <c r="I125" i="1"/>
  <c r="I94" i="1"/>
  <c r="I100" i="1"/>
  <c r="I140" i="1"/>
  <c r="I149" i="1"/>
  <c r="I165" i="1"/>
  <c r="I171" i="1"/>
  <c r="I180" i="1"/>
  <c r="I195" i="1"/>
  <c r="I202" i="1"/>
  <c r="I201" i="1" s="1"/>
  <c r="I200" i="1" s="1"/>
  <c r="I209" i="1"/>
  <c r="I218" i="1"/>
  <c r="I224" i="1"/>
  <c r="I237" i="1"/>
  <c r="I242" i="1"/>
  <c r="I246" i="1"/>
  <c r="I251" i="1"/>
  <c r="I258" i="1"/>
  <c r="I31" i="1"/>
  <c r="I41" i="1"/>
  <c r="I47" i="1"/>
  <c r="I51" i="1"/>
  <c r="J239" i="1"/>
  <c r="I19" i="1"/>
  <c r="J25" i="1"/>
  <c r="I22" i="1"/>
  <c r="I25" i="1"/>
  <c r="I15" i="1"/>
  <c r="I17" i="1"/>
  <c r="J12" i="1"/>
  <c r="I13" i="1"/>
  <c r="J120" i="1" l="1"/>
  <c r="I194" i="1"/>
  <c r="J56" i="1"/>
  <c r="H12" i="4"/>
  <c r="H11" i="4" s="1"/>
  <c r="H116" i="4"/>
  <c r="H115" i="4" s="1"/>
  <c r="G116" i="4"/>
  <c r="G135" i="4"/>
  <c r="G66" i="4"/>
  <c r="I168" i="1"/>
  <c r="G80" i="4"/>
  <c r="H95" i="4"/>
  <c r="H57" i="4"/>
  <c r="H80" i="4"/>
  <c r="G11" i="4"/>
  <c r="G57" i="4"/>
  <c r="G95" i="4"/>
  <c r="I233" i="1"/>
  <c r="I67" i="1"/>
  <c r="I56" i="1" s="1"/>
  <c r="J208" i="1"/>
  <c r="J207" i="1" s="1"/>
  <c r="J173" i="1"/>
  <c r="I239" i="1"/>
  <c r="I208" i="1"/>
  <c r="J128" i="1"/>
  <c r="J79" i="1"/>
  <c r="J21" i="1"/>
  <c r="J11" i="1" s="1"/>
  <c r="I120" i="1"/>
  <c r="I40" i="1"/>
  <c r="I250" i="1"/>
  <c r="I107" i="1"/>
  <c r="I173" i="1"/>
  <c r="I79" i="1"/>
  <c r="I128" i="1"/>
  <c r="I21" i="1"/>
  <c r="I12" i="1"/>
  <c r="G115" i="4" l="1"/>
  <c r="H10" i="4"/>
  <c r="H9" i="4" s="1"/>
  <c r="G10" i="4"/>
  <c r="I207" i="1"/>
  <c r="J78" i="1"/>
  <c r="J10" i="1" s="1"/>
  <c r="I78" i="1"/>
  <c r="I11" i="1"/>
  <c r="H248" i="1"/>
  <c r="H258" i="1"/>
  <c r="H256" i="1"/>
  <c r="H251" i="1"/>
  <c r="H246" i="1"/>
  <c r="H244" i="1"/>
  <c r="H242" i="1"/>
  <c r="H240" i="1"/>
  <c r="H237" i="1"/>
  <c r="H234" i="1"/>
  <c r="H224" i="1"/>
  <c r="H222" i="1"/>
  <c r="H218" i="1"/>
  <c r="H212" i="1"/>
  <c r="H209" i="1"/>
  <c r="H202" i="1"/>
  <c r="H201" i="1" s="1"/>
  <c r="H200" i="1" s="1"/>
  <c r="H198" i="1"/>
  <c r="H195" i="1"/>
  <c r="H182" i="1"/>
  <c r="H180" i="1"/>
  <c r="H174" i="1"/>
  <c r="H171" i="1"/>
  <c r="H169" i="1"/>
  <c r="H165" i="1"/>
  <c r="H156" i="1"/>
  <c r="H149" i="1"/>
  <c r="H146" i="1"/>
  <c r="H140" i="1"/>
  <c r="H129" i="1"/>
  <c r="H103" i="1"/>
  <c r="H100" i="1"/>
  <c r="H97" i="1"/>
  <c r="H94" i="1"/>
  <c r="H89" i="1"/>
  <c r="H80" i="1"/>
  <c r="H125" i="1"/>
  <c r="H121" i="1"/>
  <c r="H117" i="1"/>
  <c r="H112" i="1"/>
  <c r="H110" i="1"/>
  <c r="H108" i="1"/>
  <c r="H70" i="1"/>
  <c r="H68" i="1"/>
  <c r="H64" i="1"/>
  <c r="H62" i="1"/>
  <c r="H61" i="1" s="1"/>
  <c r="H58" i="1"/>
  <c r="H57" i="1" s="1"/>
  <c r="H54" i="1"/>
  <c r="H53" i="1" s="1"/>
  <c r="H51" i="1"/>
  <c r="H49" i="1"/>
  <c r="H47" i="1"/>
  <c r="H43" i="1"/>
  <c r="H41" i="1"/>
  <c r="H34" i="1"/>
  <c r="H31" i="1"/>
  <c r="H28" i="1"/>
  <c r="H25" i="1"/>
  <c r="H22" i="1"/>
  <c r="H19" i="1"/>
  <c r="H17" i="1"/>
  <c r="H15" i="1"/>
  <c r="H13" i="1"/>
  <c r="G9" i="4" l="1"/>
  <c r="I10" i="1"/>
  <c r="H250" i="1"/>
  <c r="H194" i="1"/>
  <c r="H233" i="1"/>
  <c r="H67" i="1"/>
  <c r="H56" i="1" s="1"/>
  <c r="H128" i="1"/>
  <c r="H120" i="1"/>
  <c r="H40" i="1"/>
  <c r="H168" i="1"/>
  <c r="H239" i="1"/>
  <c r="H208" i="1"/>
  <c r="H173" i="1"/>
  <c r="H79" i="1"/>
  <c r="H107" i="1"/>
  <c r="H21" i="1"/>
  <c r="H12" i="1"/>
  <c r="F133" i="4"/>
  <c r="F132" i="4" s="1"/>
  <c r="F127" i="4"/>
  <c r="F119" i="4"/>
  <c r="F117" i="4"/>
  <c r="F106" i="4"/>
  <c r="F105" i="4" s="1"/>
  <c r="F103" i="4"/>
  <c r="F102" i="4" s="1"/>
  <c r="F100" i="4"/>
  <c r="F99" i="4" s="1"/>
  <c r="F97" i="4"/>
  <c r="F96" i="4" s="1"/>
  <c r="F93" i="4"/>
  <c r="F92" i="4" s="1"/>
  <c r="F87" i="4"/>
  <c r="F83" i="4"/>
  <c r="F81" i="4"/>
  <c r="F78" i="4"/>
  <c r="F69" i="4"/>
  <c r="F67" i="4"/>
  <c r="F64" i="4"/>
  <c r="F61" i="4"/>
  <c r="F58" i="4"/>
  <c r="F55" i="4"/>
  <c r="F53" i="4"/>
  <c r="F49" i="4"/>
  <c r="F44" i="4"/>
  <c r="F39" i="4"/>
  <c r="F29" i="4"/>
  <c r="F116" i="4" l="1"/>
  <c r="F115" i="4" s="1"/>
  <c r="H207" i="1"/>
  <c r="H78" i="1"/>
  <c r="H11" i="1"/>
  <c r="F80" i="4"/>
  <c r="F66" i="4"/>
  <c r="F57" i="4"/>
  <c r="F11" i="4"/>
  <c r="F95" i="4"/>
  <c r="F10" i="4" l="1"/>
  <c r="F9" i="4" s="1"/>
  <c r="H10" i="1"/>
</calcChain>
</file>

<file path=xl/sharedStrings.xml><?xml version="1.0" encoding="utf-8"?>
<sst xmlns="http://schemas.openxmlformats.org/spreadsheetml/2006/main" count="1442" uniqueCount="319">
  <si>
    <t>FONKSİYONEL</t>
  </si>
  <si>
    <t xml:space="preserve">EKONOMİK </t>
  </si>
  <si>
    <t>I</t>
  </si>
  <si>
    <t>II</t>
  </si>
  <si>
    <t>III</t>
  </si>
  <si>
    <t>IV</t>
  </si>
  <si>
    <t>Kırtasiye Alımları</t>
  </si>
  <si>
    <t>Büro  Malzemesi Alımları</t>
  </si>
  <si>
    <t>Baskı ve Cilt Giderleri</t>
  </si>
  <si>
    <t>Diğer Kırtasiye ve Büro Malzemesi Alımları</t>
  </si>
  <si>
    <t>Temizlik Malzemesi Alımları</t>
  </si>
  <si>
    <t>Enerji Alımları</t>
  </si>
  <si>
    <t>Yakacak  Alımları</t>
  </si>
  <si>
    <t>Akaryakıt ve Yağ  Alımları</t>
  </si>
  <si>
    <t>Elektrik Alımları</t>
  </si>
  <si>
    <t>Diğer Enerji Alımları</t>
  </si>
  <si>
    <t>Su ve Temizlik Malzemesi Alımları</t>
  </si>
  <si>
    <t>Kırtasiye ve Büro Malzemesi  Alımları</t>
  </si>
  <si>
    <t>TÜKETİME YÖNELİK MAL VE MALZEME ALIMLARI</t>
  </si>
  <si>
    <t>Yiyecek, İçecek ve Yem Alımları</t>
  </si>
  <si>
    <t xml:space="preserve">Yiyecek Alımları </t>
  </si>
  <si>
    <t>İçecek Alımları</t>
  </si>
  <si>
    <t>Giyim ve Kuşam Alımları</t>
  </si>
  <si>
    <t xml:space="preserve">Giyecek Alımları  </t>
  </si>
  <si>
    <t>Diğer Giyim ve Kuşam Alımları</t>
  </si>
  <si>
    <t>Özel Malzeme Alımları</t>
  </si>
  <si>
    <t>Laboratuvar Malzemesi ile Kimyevi ve Temrinlik Malzeme Alımları</t>
  </si>
  <si>
    <t>Diğer Özel Malzeme Alımları</t>
  </si>
  <si>
    <t>Diğer Tüketim Mal ve Malzemesi Alımları</t>
  </si>
  <si>
    <t>YOLLUKLAR</t>
  </si>
  <si>
    <t>Yurtiçi Geçici Görev Yollukları</t>
  </si>
  <si>
    <t>Yurtiçi Sürekli Görev Yollukları</t>
  </si>
  <si>
    <t>Yurtdışı Geçici Görev Yollukları</t>
  </si>
  <si>
    <t>Yolluk Tazminatları</t>
  </si>
  <si>
    <t>Seyyar Görev Tazminatları</t>
  </si>
  <si>
    <t>Arazi Tazminatları</t>
  </si>
  <si>
    <t>Yasal Giderler</t>
  </si>
  <si>
    <t>Mahkeme Harç ve Giderleri</t>
  </si>
  <si>
    <t>Diğer Yasal Giderler</t>
  </si>
  <si>
    <t>Vergi Ödemeleri ve Benzeri Giderler</t>
  </si>
  <si>
    <t>HİZMET ALIMLARI</t>
  </si>
  <si>
    <t>Müşavir Firma ve Kişilere Ödemeler</t>
  </si>
  <si>
    <t>Etüt-Proje Bilirkişi Ekspertiz Giderleri</t>
  </si>
  <si>
    <t>Araştırma ve Geliştirme Giderleri</t>
  </si>
  <si>
    <t>Müteahhitlik Hizmetleri</t>
  </si>
  <si>
    <t>Harita Yapım ve Alım Giderleri</t>
  </si>
  <si>
    <t>Temizlik Hizmeti Alım Giderleri</t>
  </si>
  <si>
    <t>Özel Güvenlik Hizmeti Alım Giderleri</t>
  </si>
  <si>
    <t>Diğer Müşavir Firma ve Kişilere Ödemeler</t>
  </si>
  <si>
    <t>Haberleşme Giderleri</t>
  </si>
  <si>
    <t>Posta ve Telgraf Giderleri</t>
  </si>
  <si>
    <t>Telefon Abonelik ve Kullanım Ücretleri</t>
  </si>
  <si>
    <t>Bilgiye Abonelik ve İnternet Erişimi Giderleri</t>
  </si>
  <si>
    <t>Hat Kira Giderleri</t>
  </si>
  <si>
    <t>Diğer Haberleşme Giderleri</t>
  </si>
  <si>
    <t>Taşıma Giderleri</t>
  </si>
  <si>
    <t>Geçiş Ücretleri</t>
  </si>
  <si>
    <t>Diğer Taşıma Giderleri</t>
  </si>
  <si>
    <t>Tarifeye Bağlı Ödemeler</t>
  </si>
  <si>
    <t>İlan Giderleri</t>
  </si>
  <si>
    <t>Sigorta Giderleri</t>
  </si>
  <si>
    <t>Diğer Tarifeye Bağlı Ödemeler</t>
  </si>
  <si>
    <t>Kiralar</t>
  </si>
  <si>
    <t>Dayanıklı Mal ve Malzeme Kiralaması Giderleri</t>
  </si>
  <si>
    <t>Taşıt Kiralaması Giderleri</t>
  </si>
  <si>
    <t>İş Makinası Kiralaması Giderleri</t>
  </si>
  <si>
    <t>Hizmet Binası Kiralama Giderleri</t>
  </si>
  <si>
    <t>Yüzer Taşıt Kiralaması Giderleri</t>
  </si>
  <si>
    <t>Hava Taşıtı Kiralaması Giderleri</t>
  </si>
  <si>
    <t>Personel Servisi Kiralama Giderleri</t>
  </si>
  <si>
    <t>Diğer Kiralama Giderleri</t>
  </si>
  <si>
    <t>Diğer Hizmet Alımları</t>
  </si>
  <si>
    <t>TEMSİL VE TANITMA GİDERLERİ</t>
  </si>
  <si>
    <t>Temsil Giderleri</t>
  </si>
  <si>
    <t>Temsil, Ağırlama, Tören, Fuar, Organizasyon Giderleri</t>
  </si>
  <si>
    <t>Tanıtma Giderleri</t>
  </si>
  <si>
    <t>Tanıtma, Ağırlama, Tören, Fuar, Organizasyon Giderleri</t>
  </si>
  <si>
    <t>MENKUL MAL,GAYRİMADDİ HAK ALIM, BAKIM VE ONARIM GİDERLERİ</t>
  </si>
  <si>
    <t>Menkul Mal  Alım Giderleri</t>
  </si>
  <si>
    <t>Büro ve İşyeri Mal ve Malzeme Alımları</t>
  </si>
  <si>
    <t>Büro ve İşyeri Makine ve Techizat Alımları</t>
  </si>
  <si>
    <t xml:space="preserve">Avadanlık ve Yedek Parça Alımları </t>
  </si>
  <si>
    <t>Yangından Korunma Malzemeleri Alımları</t>
  </si>
  <si>
    <t>Diğer Dayanıklı Mal ve Malzeme Alımları</t>
  </si>
  <si>
    <t>Gayri Maddi Hak Alımları</t>
  </si>
  <si>
    <t>Bilgisayar Yazılım Alımları ve Yapımları</t>
  </si>
  <si>
    <t>Bakım ve Onarım Giderleri</t>
  </si>
  <si>
    <t>Tefrişat Bakım ve Onarım Giderleri</t>
  </si>
  <si>
    <t>Makine Teçhizat Bakım ve Onarım Giderleri</t>
  </si>
  <si>
    <t>Taşıt Bakım ve Onarım Giderleri</t>
  </si>
  <si>
    <t>Diğer Bakım ve Onarım Giderleri</t>
  </si>
  <si>
    <t>GAYRİMENKUL MAL BAKIM VE ONARIM GİDERLERİ</t>
  </si>
  <si>
    <t>Hizmet Binası  Bakım ve Onarım Giderleri</t>
  </si>
  <si>
    <t>Büro Bakım ve Onarımı Giderleri</t>
  </si>
  <si>
    <t>Diğer Hizmet Binası  Bakım ve Onarım Giderleri</t>
  </si>
  <si>
    <t>SERMAYE GİDERLERİ</t>
  </si>
  <si>
    <t>MAMUL MAL ALIMLARI</t>
  </si>
  <si>
    <t>Büro ve İşyeri Mefruşatı Alımları</t>
  </si>
  <si>
    <t>Büro Mefruşatı Alımları</t>
  </si>
  <si>
    <t>Diğer Mefruşat Alımları</t>
  </si>
  <si>
    <t>Büro ve İşyeri Makine Teçhizat Alımları</t>
  </si>
  <si>
    <t xml:space="preserve">Büro Makinaları Alımları </t>
  </si>
  <si>
    <t>Bilgisayar Alımları</t>
  </si>
  <si>
    <t>Laboratuar Cihazı Alımları</t>
  </si>
  <si>
    <t>Diğer Makine Teçhizat Alımları</t>
  </si>
  <si>
    <t>Taşıt Alımları</t>
  </si>
  <si>
    <t xml:space="preserve">Kara Taşıtı  Alımları   </t>
  </si>
  <si>
    <t>GAYRİ MADDİ HAK ALIMLARI</t>
  </si>
  <si>
    <t>Bilgisayar Yazılımı Alımları</t>
  </si>
  <si>
    <t>GAYRİMENKUL SERMAYE ÜRETİM GİDERLERİ</t>
  </si>
  <si>
    <t>Proje Giderleri</t>
  </si>
  <si>
    <t>Müşavirlik Giderleri</t>
  </si>
  <si>
    <t>Kontrol Giderleri</t>
  </si>
  <si>
    <t>Diğer Giderler</t>
  </si>
  <si>
    <t>Müteahhitlik Giderleri</t>
  </si>
  <si>
    <t>GELİRLERDEN AYRILAN PAYLAR</t>
  </si>
  <si>
    <t>Genel Bütçeye Verilen Paylar</t>
  </si>
  <si>
    <t>PERSONEL GİDERLERİ</t>
  </si>
  <si>
    <t>MEMURLAR</t>
  </si>
  <si>
    <t>Temel Maaşlar</t>
  </si>
  <si>
    <t>Zamlar ve Tazminatlar</t>
  </si>
  <si>
    <t>Sosyal Haklar</t>
  </si>
  <si>
    <t>Ek Çalışma Karşılıkları</t>
  </si>
  <si>
    <t>Ödül ve İkramiyeler</t>
  </si>
  <si>
    <t>Ücretler</t>
  </si>
  <si>
    <t>SOSYAL GÜVENLİK KURUMLARINA DEVLET PRİMİ GİDERLERİ</t>
  </si>
  <si>
    <t>Sosyal Güvenlik Kurumuna</t>
  </si>
  <si>
    <t>Sosyal Güvenlik Primi Ödemeleri</t>
  </si>
  <si>
    <t>Sağlık Primi Ödemeleri</t>
  </si>
  <si>
    <t>İşsizlik Sigortası Fonuna</t>
  </si>
  <si>
    <t>Kurs Gelirleri</t>
  </si>
  <si>
    <t>Eğitim Hizmeti Gelirleri</t>
  </si>
  <si>
    <t>Danışmanlık Hizmeti Gelirleri</t>
  </si>
  <si>
    <t>05</t>
  </si>
  <si>
    <t>02</t>
  </si>
  <si>
    <t>Belgelendirme Gelileri</t>
  </si>
  <si>
    <t>04</t>
  </si>
  <si>
    <t>Ruhsat Gelirleri</t>
  </si>
  <si>
    <t>Sertifikalandırma Gelirleri</t>
  </si>
  <si>
    <t>06</t>
  </si>
  <si>
    <t>Lisans Gelirleri</t>
  </si>
  <si>
    <t>07</t>
  </si>
  <si>
    <t>İzin Verme Gelirleri</t>
  </si>
  <si>
    <t>Çevre Yönetimi Belge Gelirleri</t>
  </si>
  <si>
    <t>ÇED Belge Gelirleri</t>
  </si>
  <si>
    <t>Tabiat Varlıklarını Koruma Belge Gelirleri</t>
  </si>
  <si>
    <t>Egzoz Emisyon Ölçüm Pulu Gelirleri</t>
  </si>
  <si>
    <t>Egzoz Emisyon Ölçüm Belgesi Gelirleri</t>
  </si>
  <si>
    <t>03</t>
  </si>
  <si>
    <t>Egzoz Emisyon Ölçüm İstasyonu Yetki Belgesi Gelirleri</t>
  </si>
  <si>
    <t>Yetki Belgesi Gelirleri</t>
  </si>
  <si>
    <t>Yurtiçi Müteahhitlik Karnesi Gelirleri</t>
  </si>
  <si>
    <t>Yurtdışı Müteahhitlik Karnesi Gelirleri</t>
  </si>
  <si>
    <t>İmar Planı Yapımı Yeterlilik Belgesi</t>
  </si>
  <si>
    <t>Harita Müteahhitlik Karnesi Gelirleri</t>
  </si>
  <si>
    <t>Yapı Kullanım Ruhsatı Gelirleri</t>
  </si>
  <si>
    <t>Diğer Ruhsat Gelirleri</t>
  </si>
  <si>
    <t>Diğer Sertifikalandırma Gelirleri</t>
  </si>
  <si>
    <t>Yapı Sertifikalandırma Gelirleri</t>
  </si>
  <si>
    <t>Çevre Sertifikalandırma Gelirleri</t>
  </si>
  <si>
    <t>Çevre Lisans Gelirleri</t>
  </si>
  <si>
    <t>Diğer Lisans Gelirleri</t>
  </si>
  <si>
    <t>Yapı İzin Verme Gelirleri</t>
  </si>
  <si>
    <t>Çevre İzin Verme Gelirleri</t>
  </si>
  <si>
    <t>Diğer İzin Verme Gelirleri</t>
  </si>
  <si>
    <t>08</t>
  </si>
  <si>
    <t xml:space="preserve">Harita ve Harita Bilgisi Üretim Gelirleri </t>
  </si>
  <si>
    <t>99</t>
  </si>
  <si>
    <t>Diğer Belgelendirme ve İzin Verme Gelirleri</t>
  </si>
  <si>
    <t>01</t>
  </si>
  <si>
    <t>Basılı Yayın Gelirleri</t>
  </si>
  <si>
    <t>Kitap Satışı Gelirleri</t>
  </si>
  <si>
    <t>Diğer Basılı Yayın Gelirleri</t>
  </si>
  <si>
    <t>Sesli ve Görüntülü Yayın Gelirleri</t>
  </si>
  <si>
    <t>Diğer Sesli ve Görüntülü Yayın Gelirleri</t>
  </si>
  <si>
    <t>Diğer Baskı ve Matbaa  Gelirleri</t>
  </si>
  <si>
    <t>12</t>
  </si>
  <si>
    <t>Ölçüm Gelirleri</t>
  </si>
  <si>
    <t>Tahlil ve Analiz Gelirleri</t>
  </si>
  <si>
    <t>Çevre Tahlil ve Analiz Gelirleri</t>
  </si>
  <si>
    <t>Yapı Tahlil ve Analiz Gelirleri</t>
  </si>
  <si>
    <t>Kontrol ve Denetim Gelirleri</t>
  </si>
  <si>
    <t>Yapı Kontrol ve Denetim Gelirleri</t>
  </si>
  <si>
    <t>Çevre Kontrol ve Denetim Gelirleri</t>
  </si>
  <si>
    <t>Diğer Kontrol ve Denetim Gelirleri</t>
  </si>
  <si>
    <t>Diğer Mal ve Hizmet  Satış Gelirleri</t>
  </si>
  <si>
    <t>Yurtdışından Alınan Bağış ve Yardımlar</t>
  </si>
  <si>
    <t>Bağlı Olunan İdareden Alınan Bağış ve Yardımlar</t>
  </si>
  <si>
    <t>Diğer İdarelerden Alınan Bağış ve Yardımlar</t>
  </si>
  <si>
    <t>Banka Mevduatına Uygulanan Faiz Gelirleri</t>
  </si>
  <si>
    <t>Ticari Alacakladan Alınan Faiz Gelirleri</t>
  </si>
  <si>
    <t>09</t>
  </si>
  <si>
    <t>Diğer Faiz Gelirleri</t>
  </si>
  <si>
    <t>Yapı Denetim Hizmeti Payları</t>
  </si>
  <si>
    <t>Yapı Lisans Gelirleri</t>
  </si>
  <si>
    <t>Kira Gelirleri</t>
  </si>
  <si>
    <t xml:space="preserve"> </t>
  </si>
  <si>
    <t>90</t>
  </si>
  <si>
    <t>Diğer Sözleşmeli Personel Ücretleri</t>
  </si>
  <si>
    <t>Sürekli İşçilerin Ücretleri</t>
  </si>
  <si>
    <t>Sürekli İşçilerin Sosyal Hakları</t>
  </si>
  <si>
    <t>Sürekli İşçilerin Fazla Mesaileri</t>
  </si>
  <si>
    <t>Sürekli İşçilerin Ödül ve İkramiyeleri</t>
  </si>
  <si>
    <t>Sürekli İşçilerin Diğer Ödemeleri</t>
  </si>
  <si>
    <t>Ödül, İkramiye ve Benzeri Ödemeler</t>
  </si>
  <si>
    <t>Diğer Yayın Alımları</t>
  </si>
  <si>
    <t>11</t>
  </si>
  <si>
    <t>Yemek Hizmeti Alım Giderleri</t>
  </si>
  <si>
    <t>25</t>
  </si>
  <si>
    <t>Kurslara Katılma ve Eğitim Giderleri</t>
  </si>
  <si>
    <t>Hazine Hissesi</t>
  </si>
  <si>
    <t>Diğer Yayın Alımları ve Yapımları</t>
  </si>
  <si>
    <t>Diğer Alımlar</t>
  </si>
  <si>
    <t>Harita Alımları</t>
  </si>
  <si>
    <t>Lisans Alımları</t>
  </si>
  <si>
    <t>Patent Alımları</t>
  </si>
  <si>
    <t>Diğer Fikri Hak Alımları</t>
  </si>
  <si>
    <t>İhbar ve Kıdem Tazminatları</t>
  </si>
  <si>
    <t>Ödenecek Vergi,Resim,Harçlar ve Benzeri Giderler</t>
  </si>
  <si>
    <t>Güvenlik, Korunma ve Gösteri Amaçlı Tüketim Malzemeleri</t>
  </si>
  <si>
    <t>Veri Hazırlama ve Bilgi İşlem Hizmeti Giderleri</t>
  </si>
  <si>
    <t>Diğer Taşınmaz Yapım,Bakım ve Onarım Giderleri</t>
  </si>
  <si>
    <t>S.H.Ç.E.K. Payı</t>
  </si>
  <si>
    <t>Yıl Sonu Karından Hazineye Aktarılan</t>
  </si>
  <si>
    <t>İşyeri Makine Techizat Alımları</t>
  </si>
  <si>
    <t>Tamir ve Bakım Aleti Alımları</t>
  </si>
  <si>
    <t>Laboratuvar Gereçleri Alımları</t>
  </si>
  <si>
    <t>Diğer avadanlık Alımları</t>
  </si>
  <si>
    <t>Basılı Yayın lımları ve Yapımları</t>
  </si>
  <si>
    <t>MENKUL SERMAYE ÜRETİM GİDERLERİ</t>
  </si>
  <si>
    <t>SÖZLEŞMELİ PERSONEL</t>
  </si>
  <si>
    <t>İŞÇİLER</t>
  </si>
  <si>
    <t>GEÇİCİ PERONEL</t>
  </si>
  <si>
    <t xml:space="preserve">Avadanlık Alımları </t>
  </si>
  <si>
    <t>Harita ve Plan Proje Alımları</t>
  </si>
  <si>
    <t>Fazla Mesailer</t>
  </si>
  <si>
    <t>MAL VE HİZMET ALIM GİDERLERİ</t>
  </si>
  <si>
    <t>GÖREV GİDERLERİ</t>
  </si>
  <si>
    <t>GELİRLERDEN VE KARLARDAN AYRILAN PAYLAR</t>
  </si>
  <si>
    <t>GENEL TOPLAM</t>
  </si>
  <si>
    <t>Yapı Denetim Kuruluşlarından Alınan Paylar</t>
  </si>
  <si>
    <t>MAL VE HİZMET GELİRLERİ</t>
  </si>
  <si>
    <t>ALINAN BAĞIŞ VE YARDIMLAR</t>
  </si>
  <si>
    <t>DİĞER GELİRLER</t>
  </si>
  <si>
    <t>BELGELENDİRME VE İZİN VERME GELİRLERİ</t>
  </si>
  <si>
    <t>BASKI, MATBAA VE DARPHANE GELİRLERİ</t>
  </si>
  <si>
    <t>EĞİTİM VE DANIŞMANLIK GELİRLERİ</t>
  </si>
  <si>
    <t>MUAYENE, ÖLÇÜM,KONTROL VE DENETİM GELİRLERİ</t>
  </si>
  <si>
    <t>DİĞER MAL VE HİZMET GELİRLERİ</t>
  </si>
  <si>
    <t>YURTDIŞINDAN ALINAN BAĞIŞ VE YARDIMLAR</t>
  </si>
  <si>
    <t>BAĞLI OLUNAN İDAREDEN ALINAN BAĞIŞ VE YARDIMLAR</t>
  </si>
  <si>
    <t>DİĞER İDARELERDEN ALINAN BAĞIŞ VE YARDIMLAR</t>
  </si>
  <si>
    <t>KURUMLARDAN VE KİŞİLERDEN ALINAN BAĞIŞ VE YARDIMLAR</t>
  </si>
  <si>
    <t>FAİZ GELİRLERİ</t>
  </si>
  <si>
    <t>ALINAN PAYLAR</t>
  </si>
  <si>
    <t>KİRA GELİRLERİ</t>
  </si>
  <si>
    <t>DİĞER ÇEŞİTLİ GELİRLER</t>
  </si>
  <si>
    <t>ÇEVRE VE ŞEHİRCİLİK BAKANLIĞI</t>
  </si>
  <si>
    <t>DÖNER SERMAYE İŞLETMESİ MÜDÜRLÜĞÜ</t>
  </si>
  <si>
    <t>Kurumlardan ve Kişilerden Alınan Bağış ve Yardımlar</t>
  </si>
  <si>
    <t>Repo Gelirleri</t>
  </si>
  <si>
    <t>Alacaklara Yürütülen Faizler ve Vade Farkları</t>
  </si>
  <si>
    <t>Personelden Alacaklara Yürütülen Faizler</t>
  </si>
  <si>
    <t>Şartname Satış Gelirleri</t>
  </si>
  <si>
    <t>Sayım Fazlalarından Doğan Gelirler</t>
  </si>
  <si>
    <t>İrat Kaydedilen Depozito ve Teminatlar</t>
  </si>
  <si>
    <t>Yukarıda Tanımlanmayan Diğer Çeşitli Gelirler</t>
  </si>
  <si>
    <t>Personel Hizmeti Alım Giderleri</t>
  </si>
  <si>
    <t>Diğer Tahlil ve Analiz Gelirleri</t>
  </si>
  <si>
    <t>Tabiat Varlıklarını Koruma Kira Gelirleri</t>
  </si>
  <si>
    <t>Güvenlik ve Savunmaya Yönelik Mal, Malz.ve Hizmet Alımları, Yapımları ve Gid.</t>
  </si>
  <si>
    <t>Genel Bütçeye Verilen Diğer Paylar (Kentsel Dönüş. Hiz. Özel Hes. Aktarılan)</t>
  </si>
  <si>
    <t xml:space="preserve">KURUMSAL </t>
  </si>
  <si>
    <t>Diğer Ödemeler</t>
  </si>
  <si>
    <t>Sayfa 3/7</t>
  </si>
  <si>
    <t>Sayfa 2/7</t>
  </si>
  <si>
    <t>Sayfa 1/7</t>
  </si>
  <si>
    <t>Sayfa 4/7</t>
  </si>
  <si>
    <t>Sayfa 5/7</t>
  </si>
  <si>
    <t>Sayfa 6/7</t>
  </si>
  <si>
    <t>Sayfa 7/7</t>
  </si>
  <si>
    <t>Sayfa 2/4</t>
  </si>
  <si>
    <t>Sayfa 3/4</t>
  </si>
  <si>
    <t>Sayfa 4/4</t>
  </si>
  <si>
    <t>A Ç I K L A M A</t>
  </si>
  <si>
    <t>657 S.K. 4/B Sözleşmeli Personel Ücretleri</t>
  </si>
  <si>
    <t>657 S.K. 4/B Sözleşmeli Personel Zam ve Tazminatları</t>
  </si>
  <si>
    <t>Diğer Sözleşmeli Personel Zam ve Tazminatları</t>
  </si>
  <si>
    <t>657 S.K. 4/B Sözleşmeli Personel Sosyal Hakları</t>
  </si>
  <si>
    <t>Diğer Sözleşmeli Personelin Sosyal Hakları</t>
  </si>
  <si>
    <t>657 S.K. 4/B Sözleşmeli Personelin Ek Çalışma Karşılıkları</t>
  </si>
  <si>
    <t>Diğer Sözleşmeli Personelin Ek Çalışma Karşılıkları</t>
  </si>
  <si>
    <t>657 S.K. 4/B Sözleşmeli Personelin Diğer Giderleri</t>
  </si>
  <si>
    <t>Diğer Sözleşmeli Personelin Diğer Giderleri</t>
  </si>
  <si>
    <t>Sürekli İşçilerin İhbar ve Kıdem Tazminatları</t>
  </si>
  <si>
    <t>Aday Çırak, Çırak ve Stajyer Ücretleri</t>
  </si>
  <si>
    <t>Diğer Vergi, Resim ve Harçlar ve Benzeri Giderler</t>
  </si>
  <si>
    <t>Hizmet Binası Müteahhitlik Giderleri</t>
  </si>
  <si>
    <t>Yapı Denetim/ Laboratuvar Belge Gelirleri</t>
  </si>
  <si>
    <t>Yapı Müteahhidi Yetki Belgesi.Numara Kayıt Gelirleri</t>
  </si>
  <si>
    <t>Diğer Belgelendirme Gelirleri</t>
  </si>
  <si>
    <t>C.B.S. Sertifikalandırma Gelirleri</t>
  </si>
  <si>
    <t>Altyapı ve Kentsel Dönüşüm Lisans Gelirleri</t>
  </si>
  <si>
    <t>İnşaat Birim Fiyatları İnternet Aboneliği Gelirleri</t>
  </si>
  <si>
    <t>Mekansal Planlama Kontrol ve Onay Gelirleri</t>
  </si>
  <si>
    <t>Kurumlardan ve Kişilerden Alıanan Bağış ve Yardımlar</t>
  </si>
  <si>
    <t>Halk Bankası Faiz Gelirleri</t>
  </si>
  <si>
    <t>Halk Bankası Repo Gelirleri</t>
  </si>
  <si>
    <t>Ticari Alacaklardan Alınan Faiz Gelirleri</t>
  </si>
  <si>
    <t>Geçici Ustalık Yetki Belgesi Kayıt Gelirleri</t>
  </si>
  <si>
    <t>Diğer Yetki Belgesi Gelirleri</t>
  </si>
  <si>
    <t>Sayfa 1/4</t>
  </si>
  <si>
    <t>Su Alımları</t>
  </si>
  <si>
    <t>Yayın Alımları ve Yapımları</t>
  </si>
  <si>
    <t>2014 YILI     BÜTÇESİ</t>
  </si>
  <si>
    <t>2015 YILI    BÜTÇESİ</t>
  </si>
  <si>
    <t>2016 YILI         BÜTÇESİ</t>
  </si>
  <si>
    <t>2014 YILI GİDER BÜTÇESİ (TL)</t>
  </si>
  <si>
    <t xml:space="preserve"> 2014 YILI GELİR BÜTÇESİ (TL)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</si>
</sst>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0.00\ &quot;TL&quot;"/>
  </numFmts>
  <fonts count="19" x14ac:knownFonts="1">
    <font>
      <sz val="11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color rgb="FF0070C0"/>
      <name val="Times New Roman"/>
      <family val="1"/>
      <charset val="162"/>
    </font>
    <font>
      <b/>
      <sz val="10"/>
      <color rgb="FF00B050"/>
      <name val="Times New Roman"/>
      <family val="1"/>
      <charset val="162"/>
    </font>
    <font>
      <b/>
      <sz val="10"/>
      <color rgb="FF0070C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9"/>
      <color rgb="FF0070C0"/>
      <name val="Times New Roman"/>
      <family val="1"/>
      <charset val="162"/>
    </font>
    <font>
      <b/>
      <sz val="11"/>
      <color rgb="FF0070C0"/>
      <name val="Times New Roman"/>
      <family val="1"/>
      <charset val="162"/>
    </font>
    <font>
      <sz val="1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rgb="FF00B050"/>
      <name val="Times New Roman"/>
      <family val="1"/>
      <charset val="162"/>
    </font>
    <font>
      <b/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49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0" xfId="0" applyNumberFormat="1" applyFont="1" applyFill="1"/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8" fillId="0" borderId="0" xfId="0" applyFont="1" applyFill="1"/>
    <xf numFmtId="49" fontId="8" fillId="0" borderId="0" xfId="0" applyNumberFormat="1" applyFont="1" applyFill="1"/>
    <xf numFmtId="0" fontId="8" fillId="0" borderId="0" xfId="0" applyFont="1" applyFill="1" applyAlignment="1">
      <alignment shrinkToFit="1"/>
    </xf>
    <xf numFmtId="0" fontId="2" fillId="0" borderId="6" xfId="0" applyFont="1" applyBorder="1" applyAlignment="1">
      <alignment horizontal="left" vertical="center" shrinkToFit="1"/>
    </xf>
    <xf numFmtId="164" fontId="2" fillId="0" borderId="6" xfId="0" applyNumberFormat="1" applyFont="1" applyFill="1" applyBorder="1" applyAlignment="1">
      <alignment horizontal="left" vertical="center" shrinkToFit="1"/>
    </xf>
    <xf numFmtId="0" fontId="2" fillId="0" borderId="0" xfId="0" applyFont="1" applyFill="1" applyAlignment="1">
      <alignment shrinkToFit="1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49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left" vertical="center" shrinkToFit="1"/>
    </xf>
    <xf numFmtId="164" fontId="2" fillId="0" borderId="12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left" vertical="center" shrinkToFit="1"/>
    </xf>
    <xf numFmtId="164" fontId="5" fillId="0" borderId="10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Fill="1"/>
    <xf numFmtId="49" fontId="9" fillId="0" borderId="0" xfId="0" applyNumberFormat="1" applyFont="1" applyFill="1"/>
    <xf numFmtId="0" fontId="9" fillId="0" borderId="0" xfId="0" applyFont="1" applyFill="1" applyAlignment="1">
      <alignment shrinkToFit="1"/>
    </xf>
    <xf numFmtId="164" fontId="3" fillId="0" borderId="1" xfId="0" applyNumberFormat="1" applyFont="1" applyFill="1" applyBorder="1" applyAlignment="1">
      <alignment horizontal="left" vertical="center" shrinkToFit="1"/>
    </xf>
    <xf numFmtId="49" fontId="6" fillId="0" borderId="1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left" vertical="center" shrinkToFit="1"/>
    </xf>
    <xf numFmtId="165" fontId="9" fillId="0" borderId="0" xfId="0" applyNumberFormat="1" applyFont="1" applyFill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/>
    <xf numFmtId="3" fontId="8" fillId="0" borderId="0" xfId="0" applyNumberFormat="1" applyFont="1" applyFill="1"/>
    <xf numFmtId="3" fontId="5" fillId="0" borderId="6" xfId="0" applyNumberFormat="1" applyFont="1" applyFill="1" applyBorder="1"/>
    <xf numFmtId="3" fontId="6" fillId="0" borderId="6" xfId="0" applyNumberFormat="1" applyFont="1" applyFill="1" applyBorder="1"/>
    <xf numFmtId="3" fontId="2" fillId="0" borderId="6" xfId="0" applyNumberFormat="1" applyFont="1" applyFill="1" applyBorder="1"/>
    <xf numFmtId="3" fontId="1" fillId="0" borderId="6" xfId="0" applyNumberFormat="1" applyFont="1" applyFill="1" applyBorder="1"/>
    <xf numFmtId="3" fontId="1" fillId="0" borderId="9" xfId="0" applyNumberFormat="1" applyFont="1" applyFill="1" applyBorder="1"/>
    <xf numFmtId="3" fontId="2" fillId="0" borderId="0" xfId="0" applyNumberFormat="1" applyFont="1" applyFill="1" applyBorder="1"/>
    <xf numFmtId="3" fontId="2" fillId="0" borderId="12" xfId="0" applyNumberFormat="1" applyFont="1" applyFill="1" applyBorder="1"/>
    <xf numFmtId="3" fontId="11" fillId="0" borderId="6" xfId="0" applyNumberFormat="1" applyFont="1" applyFill="1" applyBorder="1"/>
    <xf numFmtId="164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11" fillId="0" borderId="2" xfId="0" applyNumberFormat="1" applyFont="1" applyFill="1" applyBorder="1" applyAlignment="1" applyProtection="1">
      <alignment horizontal="center" vertical="center"/>
    </xf>
    <xf numFmtId="3" fontId="11" fillId="0" borderId="1" xfId="0" applyNumberFormat="1" applyFont="1" applyFill="1" applyBorder="1"/>
    <xf numFmtId="49" fontId="2" fillId="0" borderId="15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left" vertical="center" shrinkToFit="1"/>
    </xf>
    <xf numFmtId="49" fontId="5" fillId="0" borderId="19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 applyProtection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shrinkToFit="1"/>
    </xf>
    <xf numFmtId="3" fontId="2" fillId="0" borderId="21" xfId="0" applyNumberFormat="1" applyFont="1" applyFill="1" applyBorder="1"/>
    <xf numFmtId="0" fontId="2" fillId="0" borderId="12" xfId="0" applyFont="1" applyBorder="1" applyAlignment="1">
      <alignment horizontal="left" vertical="center" shrinkToFit="1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12" xfId="0" applyFont="1" applyBorder="1" applyAlignment="1">
      <alignment horizontal="center" vertical="center"/>
    </xf>
    <xf numFmtId="3" fontId="9" fillId="0" borderId="0" xfId="0" applyNumberFormat="1" applyFont="1" applyFill="1" applyAlignment="1">
      <alignment shrinkToFit="1"/>
    </xf>
    <xf numFmtId="3" fontId="11" fillId="0" borderId="11" xfId="0" applyNumberFormat="1" applyFont="1" applyFill="1" applyBorder="1" applyAlignment="1">
      <alignment shrinkToFit="1"/>
    </xf>
    <xf numFmtId="3" fontId="13" fillId="0" borderId="11" xfId="0" applyNumberFormat="1" applyFont="1" applyFill="1" applyBorder="1" applyAlignment="1">
      <alignment shrinkToFit="1"/>
    </xf>
    <xf numFmtId="3" fontId="9" fillId="0" borderId="11" xfId="0" applyNumberFormat="1" applyFont="1" applyFill="1" applyBorder="1" applyAlignment="1">
      <alignment shrinkToFit="1"/>
    </xf>
    <xf numFmtId="3" fontId="2" fillId="0" borderId="1" xfId="0" applyNumberFormat="1" applyFont="1" applyFill="1" applyBorder="1" applyAlignment="1">
      <alignment shrinkToFit="1"/>
    </xf>
    <xf numFmtId="3" fontId="9" fillId="0" borderId="0" xfId="0" applyNumberFormat="1" applyFont="1" applyFill="1" applyBorder="1" applyAlignment="1">
      <alignment shrinkToFit="1"/>
    </xf>
    <xf numFmtId="3" fontId="2" fillId="0" borderId="0" xfId="0" applyNumberFormat="1" applyFont="1" applyFill="1" applyBorder="1" applyAlignment="1">
      <alignment shrinkToFit="1"/>
    </xf>
    <xf numFmtId="3" fontId="6" fillId="0" borderId="11" xfId="0" applyNumberFormat="1" applyFont="1" applyFill="1" applyBorder="1" applyAlignment="1">
      <alignment shrinkToFit="1"/>
    </xf>
    <xf numFmtId="3" fontId="5" fillId="0" borderId="11" xfId="0" applyNumberFormat="1" applyFont="1" applyFill="1" applyBorder="1" applyAlignment="1">
      <alignment shrinkToFit="1"/>
    </xf>
    <xf numFmtId="3" fontId="8" fillId="0" borderId="11" xfId="0" applyNumberFormat="1" applyFont="1" applyFill="1" applyBorder="1" applyAlignment="1">
      <alignment shrinkToFit="1"/>
    </xf>
    <xf numFmtId="3" fontId="8" fillId="0" borderId="1" xfId="0" applyNumberFormat="1" applyFont="1" applyFill="1" applyBorder="1" applyAlignment="1">
      <alignment shrinkToFit="1"/>
    </xf>
    <xf numFmtId="3" fontId="8" fillId="0" borderId="0" xfId="0" applyNumberFormat="1" applyFont="1" applyFill="1" applyBorder="1" applyAlignment="1">
      <alignment shrinkToFit="1"/>
    </xf>
    <xf numFmtId="3" fontId="4" fillId="0" borderId="1" xfId="0" applyNumberFormat="1" applyFont="1" applyFill="1" applyBorder="1" applyAlignment="1">
      <alignment shrinkToFit="1"/>
    </xf>
    <xf numFmtId="3" fontId="6" fillId="0" borderId="1" xfId="0" applyNumberFormat="1" applyFont="1" applyFill="1" applyBorder="1" applyAlignment="1">
      <alignment shrinkToFit="1"/>
    </xf>
    <xf numFmtId="3" fontId="5" fillId="0" borderId="1" xfId="0" applyNumberFormat="1" applyFont="1" applyFill="1" applyBorder="1" applyAlignment="1">
      <alignment shrinkToFit="1"/>
    </xf>
    <xf numFmtId="3" fontId="6" fillId="0" borderId="0" xfId="0" applyNumberFormat="1" applyFont="1" applyFill="1" applyBorder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11" fillId="0" borderId="25" xfId="0" applyNumberFormat="1" applyFont="1" applyFill="1" applyBorder="1" applyAlignment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26" xfId="0" applyFont="1" applyBorder="1" applyAlignment="1">
      <alignment horizontal="left" vertical="center" shrinkToFit="1"/>
    </xf>
    <xf numFmtId="3" fontId="2" fillId="0" borderId="26" xfId="0" applyNumberFormat="1" applyFont="1" applyFill="1" applyBorder="1"/>
    <xf numFmtId="164" fontId="2" fillId="0" borderId="26" xfId="0" applyNumberFormat="1" applyFont="1" applyFill="1" applyBorder="1" applyAlignment="1">
      <alignment horizontal="center" vertical="center"/>
    </xf>
    <xf numFmtId="49" fontId="2" fillId="0" borderId="26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left" vertical="center" shrinkToFit="1"/>
    </xf>
    <xf numFmtId="49" fontId="2" fillId="0" borderId="26" xfId="0" applyNumberFormat="1" applyFont="1" applyFill="1" applyBorder="1" applyAlignment="1" applyProtection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 shrinkToFit="1"/>
    </xf>
    <xf numFmtId="0" fontId="6" fillId="0" borderId="22" xfId="0" applyNumberFormat="1" applyFont="1" applyFill="1" applyBorder="1" applyAlignment="1" applyProtection="1">
      <alignment horizontal="center" vertical="center"/>
    </xf>
    <xf numFmtId="0" fontId="2" fillId="0" borderId="40" xfId="0" applyNumberFormat="1" applyFont="1" applyFill="1" applyBorder="1" applyAlignment="1" applyProtection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shrinkToFit="1"/>
    </xf>
    <xf numFmtId="0" fontId="2" fillId="0" borderId="42" xfId="0" applyNumberFormat="1" applyFont="1" applyFill="1" applyBorder="1" applyAlignment="1" applyProtection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right"/>
    </xf>
    <xf numFmtId="164" fontId="18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64" fontId="1" fillId="0" borderId="37" xfId="0" applyNumberFormat="1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right" shrinkToFit="1"/>
    </xf>
    <xf numFmtId="164" fontId="1" fillId="0" borderId="52" xfId="0" applyNumberFormat="1" applyFont="1" applyFill="1" applyBorder="1" applyAlignment="1">
      <alignment horizontal="center" vertical="center"/>
    </xf>
    <xf numFmtId="164" fontId="1" fillId="0" borderId="53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left" vertical="center" shrinkToFit="1"/>
    </xf>
    <xf numFmtId="3" fontId="9" fillId="0" borderId="1" xfId="0" applyNumberFormat="1" applyFont="1" applyFill="1" applyBorder="1" applyAlignment="1">
      <alignment shrinkToFit="1"/>
    </xf>
    <xf numFmtId="49" fontId="18" fillId="0" borderId="34" xfId="0" applyNumberFormat="1" applyFont="1" applyFill="1" applyBorder="1" applyAlignment="1">
      <alignment horizontal="center" vertical="center"/>
    </xf>
    <xf numFmtId="49" fontId="18" fillId="0" borderId="56" xfId="0" applyNumberFormat="1" applyFont="1" applyFill="1" applyBorder="1" applyAlignment="1">
      <alignment horizontal="center" vertical="center"/>
    </xf>
    <xf numFmtId="3" fontId="2" fillId="0" borderId="59" xfId="0" applyNumberFormat="1" applyFont="1" applyFill="1" applyBorder="1"/>
    <xf numFmtId="164" fontId="2" fillId="0" borderId="59" xfId="0" applyNumberFormat="1" applyFont="1" applyFill="1" applyBorder="1" applyAlignment="1">
      <alignment horizontal="center" vertical="center"/>
    </xf>
    <xf numFmtId="0" fontId="2" fillId="0" borderId="60" xfId="0" applyNumberFormat="1" applyFont="1" applyFill="1" applyBorder="1" applyAlignment="1" applyProtection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center" shrinkToFit="1"/>
    </xf>
    <xf numFmtId="164" fontId="18" fillId="0" borderId="59" xfId="0" applyNumberFormat="1" applyFont="1" applyFill="1" applyBorder="1" applyAlignment="1">
      <alignment horizontal="center" vertical="center"/>
    </xf>
    <xf numFmtId="49" fontId="18" fillId="0" borderId="59" xfId="0" applyNumberFormat="1" applyFont="1" applyFill="1" applyBorder="1" applyAlignment="1">
      <alignment horizontal="center" vertical="center"/>
    </xf>
    <xf numFmtId="49" fontId="18" fillId="0" borderId="43" xfId="0" applyNumberFormat="1" applyFont="1" applyFill="1" applyBorder="1" applyAlignment="1">
      <alignment horizontal="center" vertical="center"/>
    </xf>
    <xf numFmtId="49" fontId="5" fillId="0" borderId="62" xfId="0" applyNumberFormat="1" applyFont="1" applyFill="1" applyBorder="1" applyAlignment="1">
      <alignment horizontal="center" vertical="center"/>
    </xf>
    <xf numFmtId="49" fontId="1" fillId="0" borderId="54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3" fontId="2" fillId="0" borderId="29" xfId="0" applyNumberFormat="1" applyFont="1" applyFill="1" applyBorder="1" applyAlignment="1">
      <alignment horizontal="right"/>
    </xf>
    <xf numFmtId="164" fontId="18" fillId="0" borderId="9" xfId="0" applyNumberFormat="1" applyFont="1" applyFill="1" applyBorder="1" applyAlignment="1">
      <alignment horizontal="center" vertical="center" shrinkToFit="1"/>
    </xf>
    <xf numFmtId="164" fontId="18" fillId="0" borderId="10" xfId="0" applyNumberFormat="1" applyFont="1" applyFill="1" applyBorder="1" applyAlignment="1">
      <alignment horizontal="center" vertical="center" shrinkToFit="1"/>
    </xf>
    <xf numFmtId="3" fontId="10" fillId="0" borderId="9" xfId="0" applyNumberFormat="1" applyFont="1" applyFill="1" applyBorder="1" applyAlignment="1">
      <alignment horizontal="center" wrapText="1"/>
    </xf>
    <xf numFmtId="3" fontId="10" fillId="0" borderId="19" xfId="0" applyNumberFormat="1" applyFont="1" applyFill="1" applyBorder="1" applyAlignment="1">
      <alignment horizontal="center" wrapText="1"/>
    </xf>
    <xf numFmtId="164" fontId="6" fillId="0" borderId="34" xfId="0" applyNumberFormat="1" applyFont="1" applyFill="1" applyBorder="1" applyAlignment="1">
      <alignment horizontal="left" vertical="center" shrinkToFit="1"/>
    </xf>
    <xf numFmtId="164" fontId="6" fillId="0" borderId="35" xfId="0" applyNumberFormat="1" applyFont="1" applyFill="1" applyBorder="1" applyAlignment="1">
      <alignment horizontal="left" vertical="center" shrinkToFit="1"/>
    </xf>
    <xf numFmtId="164" fontId="5" fillId="0" borderId="34" xfId="0" applyNumberFormat="1" applyFont="1" applyFill="1" applyBorder="1" applyAlignment="1">
      <alignment horizontal="left" vertical="center" shrinkToFit="1"/>
    </xf>
    <xf numFmtId="164" fontId="5" fillId="0" borderId="36" xfId="0" applyNumberFormat="1" applyFont="1" applyFill="1" applyBorder="1" applyAlignment="1">
      <alignment horizontal="left" vertical="center" shrinkToFit="1"/>
    </xf>
    <xf numFmtId="164" fontId="5" fillId="0" borderId="35" xfId="0" applyNumberFormat="1" applyFont="1" applyFill="1" applyBorder="1" applyAlignment="1">
      <alignment horizontal="left" vertical="center" shrinkToFit="1"/>
    </xf>
    <xf numFmtId="164" fontId="18" fillId="0" borderId="16" xfId="0" applyNumberFormat="1" applyFont="1" applyFill="1" applyBorder="1" applyAlignment="1">
      <alignment horizontal="left" vertical="center" shrinkToFit="1"/>
    </xf>
    <xf numFmtId="164" fontId="18" fillId="0" borderId="17" xfId="0" applyNumberFormat="1" applyFont="1" applyFill="1" applyBorder="1" applyAlignment="1">
      <alignment horizontal="left" vertical="center" shrinkToFit="1"/>
    </xf>
    <xf numFmtId="49" fontId="18" fillId="0" borderId="15" xfId="0" applyNumberFormat="1" applyFont="1" applyFill="1" applyBorder="1" applyAlignment="1">
      <alignment horizontal="center" vertical="center" shrinkToFit="1"/>
    </xf>
    <xf numFmtId="0" fontId="0" fillId="0" borderId="18" xfId="0" applyFont="1" applyBorder="1"/>
    <xf numFmtId="0" fontId="0" fillId="0" borderId="13" xfId="0" applyFont="1" applyBorder="1"/>
    <xf numFmtId="0" fontId="5" fillId="0" borderId="39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left" vertical="center" shrinkToFit="1"/>
    </xf>
    <xf numFmtId="164" fontId="18" fillId="0" borderId="43" xfId="0" applyNumberFormat="1" applyFont="1" applyFill="1" applyBorder="1" applyAlignment="1">
      <alignment horizontal="left" vertical="center" shrinkToFit="1"/>
    </xf>
    <xf numFmtId="164" fontId="18" fillId="0" borderId="44" xfId="0" applyNumberFormat="1" applyFont="1" applyFill="1" applyBorder="1" applyAlignment="1">
      <alignment horizontal="left" vertical="center" shrinkToFit="1"/>
    </xf>
    <xf numFmtId="49" fontId="18" fillId="0" borderId="43" xfId="0" applyNumberFormat="1" applyFont="1" applyFill="1" applyBorder="1" applyAlignment="1">
      <alignment horizontal="center" vertical="center" shrinkToFit="1"/>
    </xf>
    <xf numFmtId="0" fontId="0" fillId="0" borderId="45" xfId="0" applyFont="1" applyBorder="1"/>
    <xf numFmtId="0" fontId="0" fillId="0" borderId="44" xfId="0" applyFont="1" applyBorder="1"/>
    <xf numFmtId="164" fontId="18" fillId="0" borderId="24" xfId="0" applyNumberFormat="1" applyFont="1" applyFill="1" applyBorder="1" applyAlignment="1">
      <alignment horizontal="center" vertical="center" shrinkToFit="1"/>
    </xf>
    <xf numFmtId="164" fontId="18" fillId="0" borderId="58" xfId="0" applyNumberFormat="1" applyFont="1" applyFill="1" applyBorder="1" applyAlignment="1">
      <alignment horizontal="center" vertical="center" shrinkToFit="1"/>
    </xf>
    <xf numFmtId="164" fontId="18" fillId="0" borderId="43" xfId="0" applyNumberFormat="1" applyFont="1" applyFill="1" applyBorder="1" applyAlignment="1">
      <alignment horizontal="center" vertical="center" shrinkToFit="1"/>
    </xf>
    <xf numFmtId="164" fontId="18" fillId="0" borderId="45" xfId="0" applyNumberFormat="1" applyFont="1" applyFill="1" applyBorder="1" applyAlignment="1">
      <alignment horizontal="center" vertical="center" shrinkToFit="1"/>
    </xf>
    <xf numFmtId="164" fontId="18" fillId="0" borderId="44" xfId="0" applyNumberFormat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5" fillId="0" borderId="15" xfId="0" applyFont="1" applyFill="1" applyBorder="1" applyAlignment="1">
      <alignment horizontal="center" shrinkToFit="1"/>
    </xf>
    <xf numFmtId="0" fontId="15" fillId="0" borderId="18" xfId="0" applyFont="1" applyFill="1" applyBorder="1" applyAlignment="1">
      <alignment horizontal="center" shrinkToFit="1"/>
    </xf>
    <xf numFmtId="0" fontId="15" fillId="0" borderId="13" xfId="0" applyFont="1" applyFill="1" applyBorder="1" applyAlignment="1">
      <alignment horizontal="center" shrinkToFit="1"/>
    </xf>
    <xf numFmtId="3" fontId="10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164" fontId="11" fillId="0" borderId="15" xfId="0" applyNumberFormat="1" applyFont="1" applyFill="1" applyBorder="1" applyAlignment="1">
      <alignment horizontal="left" vertical="center" shrinkToFit="1"/>
    </xf>
    <xf numFmtId="164" fontId="11" fillId="0" borderId="18" xfId="0" applyNumberFormat="1" applyFont="1" applyFill="1" applyBorder="1" applyAlignment="1">
      <alignment horizontal="left" vertical="center" shrinkToFit="1"/>
    </xf>
    <xf numFmtId="164" fontId="11" fillId="0" borderId="13" xfId="0" applyNumberFormat="1" applyFont="1" applyFill="1" applyBorder="1" applyAlignment="1">
      <alignment horizontal="left" vertical="center" shrinkToFit="1"/>
    </xf>
    <xf numFmtId="164" fontId="5" fillId="0" borderId="15" xfId="0" applyNumberFormat="1" applyFont="1" applyFill="1" applyBorder="1" applyAlignment="1">
      <alignment horizontal="left" vertical="center" shrinkToFit="1"/>
    </xf>
    <xf numFmtId="0" fontId="0" fillId="0" borderId="18" xfId="0" applyBorder="1"/>
    <xf numFmtId="0" fontId="0" fillId="0" borderId="13" xfId="0" applyBorder="1"/>
    <xf numFmtId="0" fontId="6" fillId="0" borderId="18" xfId="0" applyFont="1" applyBorder="1" applyAlignment="1">
      <alignment horizontal="left" vertical="center" shrinkToFit="1"/>
    </xf>
    <xf numFmtId="0" fontId="11" fillId="0" borderId="30" xfId="0" applyFont="1" applyBorder="1" applyAlignment="1">
      <alignment horizontal="left" vertical="center" shrinkToFit="1"/>
    </xf>
    <xf numFmtId="0" fontId="11" fillId="0" borderId="31" xfId="0" applyFont="1" applyBorder="1" applyAlignment="1">
      <alignment horizontal="left" vertical="center" shrinkToFit="1"/>
    </xf>
    <xf numFmtId="0" fontId="11" fillId="0" borderId="32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164" fontId="5" fillId="0" borderId="46" xfId="0" applyNumberFormat="1" applyFont="1" applyFill="1" applyBorder="1" applyAlignment="1">
      <alignment horizontal="left" vertical="center" shrinkToFit="1"/>
    </xf>
    <xf numFmtId="164" fontId="5" fillId="0" borderId="47" xfId="0" applyNumberFormat="1" applyFont="1" applyFill="1" applyBorder="1" applyAlignment="1">
      <alignment horizontal="left" vertical="center" shrinkToFit="1"/>
    </xf>
    <xf numFmtId="164" fontId="5" fillId="0" borderId="48" xfId="0" applyNumberFormat="1" applyFont="1" applyFill="1" applyBorder="1" applyAlignment="1">
      <alignment horizontal="left" vertical="center" shrinkToFit="1"/>
    </xf>
    <xf numFmtId="0" fontId="11" fillId="0" borderId="63" xfId="0" applyFont="1" applyBorder="1" applyAlignment="1">
      <alignment horizontal="left" vertical="center" shrinkToFit="1"/>
    </xf>
    <xf numFmtId="0" fontId="11" fillId="0" borderId="45" xfId="0" applyFont="1" applyBorder="1" applyAlignment="1">
      <alignment horizontal="left" vertical="center" shrinkToFit="1"/>
    </xf>
    <xf numFmtId="0" fontId="11" fillId="0" borderId="44" xfId="0" applyFont="1" applyBorder="1" applyAlignment="1">
      <alignment horizontal="left" vertical="center" shrinkToFit="1"/>
    </xf>
    <xf numFmtId="164" fontId="11" fillId="0" borderId="34" xfId="0" applyNumberFormat="1" applyFont="1" applyFill="1" applyBorder="1" applyAlignment="1">
      <alignment horizontal="left" vertical="center" shrinkToFit="1"/>
    </xf>
    <xf numFmtId="164" fontId="11" fillId="0" borderId="36" xfId="0" applyNumberFormat="1" applyFont="1" applyFill="1" applyBorder="1" applyAlignment="1">
      <alignment horizontal="left" vertical="center" shrinkToFit="1"/>
    </xf>
    <xf numFmtId="164" fontId="11" fillId="0" borderId="35" xfId="0" applyNumberFormat="1" applyFont="1" applyFill="1" applyBorder="1" applyAlignment="1">
      <alignment horizontal="left" vertical="center" shrinkToFit="1"/>
    </xf>
    <xf numFmtId="3" fontId="2" fillId="0" borderId="0" xfId="0" applyNumberFormat="1" applyFont="1" applyFill="1" applyBorder="1" applyAlignment="1">
      <alignment horizontal="right"/>
    </xf>
    <xf numFmtId="164" fontId="6" fillId="0" borderId="43" xfId="0" applyNumberFormat="1" applyFont="1" applyFill="1" applyBorder="1" applyAlignment="1">
      <alignment horizontal="left" vertical="center" shrinkToFit="1"/>
    </xf>
    <xf numFmtId="164" fontId="6" fillId="0" borderId="44" xfId="0" applyNumberFormat="1" applyFont="1" applyFill="1" applyBorder="1" applyAlignment="1">
      <alignment horizontal="left" vertical="center" shrinkToFit="1"/>
    </xf>
    <xf numFmtId="164" fontId="5" fillId="0" borderId="43" xfId="0" applyNumberFormat="1" applyFont="1" applyFill="1" applyBorder="1" applyAlignment="1">
      <alignment horizontal="left" vertical="center" shrinkToFit="1"/>
    </xf>
    <xf numFmtId="164" fontId="5" fillId="0" borderId="45" xfId="0" applyNumberFormat="1" applyFont="1" applyFill="1" applyBorder="1" applyAlignment="1">
      <alignment horizontal="left" vertical="center" shrinkToFit="1"/>
    </xf>
    <xf numFmtId="164" fontId="5" fillId="0" borderId="44" xfId="0" applyNumberFormat="1" applyFont="1" applyFill="1" applyBorder="1" applyAlignment="1">
      <alignment horizontal="left" vertical="center" shrinkToFit="1"/>
    </xf>
    <xf numFmtId="0" fontId="10" fillId="0" borderId="43" xfId="0" applyFont="1" applyFill="1" applyBorder="1" applyAlignment="1">
      <alignment horizontal="left" shrinkToFit="1"/>
    </xf>
    <xf numFmtId="0" fontId="10" fillId="0" borderId="45" xfId="0" applyFont="1" applyFill="1" applyBorder="1" applyAlignment="1">
      <alignment horizontal="left" shrinkToFit="1"/>
    </xf>
    <xf numFmtId="0" fontId="10" fillId="0" borderId="44" xfId="0" applyFont="1" applyFill="1" applyBorder="1" applyAlignment="1">
      <alignment horizontal="left" shrinkToFit="1"/>
    </xf>
    <xf numFmtId="164" fontId="11" fillId="0" borderId="43" xfId="0" applyNumberFormat="1" applyFont="1" applyFill="1" applyBorder="1" applyAlignment="1">
      <alignment horizontal="left" vertical="center" shrinkToFit="1"/>
    </xf>
    <xf numFmtId="164" fontId="11" fillId="0" borderId="45" xfId="0" applyNumberFormat="1" applyFont="1" applyFill="1" applyBorder="1" applyAlignment="1">
      <alignment horizontal="left" vertical="center" shrinkToFit="1"/>
    </xf>
    <xf numFmtId="164" fontId="11" fillId="0" borderId="44" xfId="0" applyNumberFormat="1" applyFont="1" applyFill="1" applyBorder="1" applyAlignment="1">
      <alignment horizontal="left" vertical="center" shrinkToFit="1"/>
    </xf>
    <xf numFmtId="164" fontId="12" fillId="0" borderId="43" xfId="0" applyNumberFormat="1" applyFont="1" applyFill="1" applyBorder="1" applyAlignment="1">
      <alignment horizontal="left" vertical="center" shrinkToFit="1"/>
    </xf>
    <xf numFmtId="164" fontId="12" fillId="0" borderId="44" xfId="0" applyNumberFormat="1" applyFont="1" applyFill="1" applyBorder="1" applyAlignment="1">
      <alignment horizontal="left" vertical="center" shrinkToFit="1"/>
    </xf>
    <xf numFmtId="49" fontId="18" fillId="0" borderId="34" xfId="0" applyNumberFormat="1" applyFont="1" applyFill="1" applyBorder="1" applyAlignment="1">
      <alignment horizontal="center" vertical="center" shrinkToFit="1"/>
    </xf>
    <xf numFmtId="0" fontId="0" fillId="0" borderId="36" xfId="0" applyFont="1" applyBorder="1"/>
    <xf numFmtId="0" fontId="0" fillId="0" borderId="35" xfId="0" applyFont="1" applyBorder="1"/>
    <xf numFmtId="164" fontId="18" fillId="0" borderId="55" xfId="0" applyNumberFormat="1" applyFont="1" applyFill="1" applyBorder="1" applyAlignment="1">
      <alignment horizontal="center" vertical="center" shrinkToFit="1"/>
    </xf>
    <xf numFmtId="164" fontId="18" fillId="0" borderId="25" xfId="0" applyNumberFormat="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/>
    </xf>
    <xf numFmtId="49" fontId="18" fillId="0" borderId="46" xfId="0" applyNumberFormat="1" applyFont="1" applyFill="1" applyBorder="1" applyAlignment="1">
      <alignment horizontal="center" vertical="center" shrinkToFit="1"/>
    </xf>
    <xf numFmtId="0" fontId="0" fillId="0" borderId="47" xfId="0" applyFont="1" applyBorder="1"/>
    <xf numFmtId="0" fontId="0" fillId="0" borderId="48" xfId="0" applyFont="1" applyBorder="1"/>
    <xf numFmtId="0" fontId="7" fillId="0" borderId="49" xfId="0" applyFont="1" applyFill="1" applyBorder="1" applyAlignment="1">
      <alignment horizontal="center" shrinkToFit="1"/>
    </xf>
    <xf numFmtId="0" fontId="7" fillId="0" borderId="50" xfId="0" applyFont="1" applyFill="1" applyBorder="1" applyAlignment="1">
      <alignment horizontal="center" shrinkToFit="1"/>
    </xf>
    <xf numFmtId="0" fontId="7" fillId="0" borderId="51" xfId="0" applyFont="1" applyFill="1" applyBorder="1" applyAlignment="1">
      <alignment horizontal="center" shrinkToFit="1"/>
    </xf>
    <xf numFmtId="0" fontId="5" fillId="0" borderId="43" xfId="0" applyFont="1" applyFill="1" applyBorder="1" applyAlignment="1">
      <alignment horizontal="left" shrinkToFit="1"/>
    </xf>
    <xf numFmtId="0" fontId="5" fillId="0" borderId="45" xfId="0" applyFont="1" applyFill="1" applyBorder="1" applyAlignment="1">
      <alignment horizontal="left" shrinkToFit="1"/>
    </xf>
    <xf numFmtId="0" fontId="5" fillId="0" borderId="44" xfId="0" applyFont="1" applyFill="1" applyBorder="1" applyAlignment="1">
      <alignment horizontal="left" shrinkToFit="1"/>
    </xf>
    <xf numFmtId="164" fontId="18" fillId="0" borderId="57" xfId="0" applyNumberFormat="1" applyFont="1" applyFill="1" applyBorder="1" applyAlignment="1">
      <alignment horizontal="center" vertical="center" shrinkToFit="1"/>
    </xf>
    <xf numFmtId="49" fontId="18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CC99FF"/>
      <color rgb="FFCC9900"/>
      <color rgb="FF99CCFF"/>
      <color rgb="FFFFFFFF"/>
      <color rgb="FFCCFFFF"/>
      <color rgb="FF00FFCC"/>
      <color rgb="FFFF990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0"/>
  <sheetViews>
    <sheetView tabSelected="1" zoomScaleNormal="100" workbookViewId="0">
      <selection activeCell="H140" sqref="H140"/>
    </sheetView>
  </sheetViews>
  <sheetFormatPr defaultRowHeight="12.75" x14ac:dyDescent="0.2"/>
  <cols>
    <col min="1" max="1" width="6" style="19" customWidth="1"/>
    <col min="2" max="2" width="6.85546875" style="19" customWidth="1"/>
    <col min="3" max="4" width="5" style="20" customWidth="1"/>
    <col min="5" max="5" width="4.85546875" style="20" customWidth="1"/>
    <col min="6" max="6" width="4.28515625" style="20" customWidth="1"/>
    <col min="7" max="7" width="63.42578125" style="21" customWidth="1"/>
    <col min="8" max="9" width="12.28515625" style="49" customWidth="1"/>
    <col min="10" max="10" width="12.5703125" style="49" customWidth="1"/>
    <col min="11" max="16384" width="9.140625" style="19"/>
  </cols>
  <sheetData>
    <row r="1" spans="1:14" ht="15.75" x14ac:dyDescent="0.25">
      <c r="A1" s="178" t="s">
        <v>257</v>
      </c>
      <c r="B1" s="178"/>
      <c r="C1" s="178"/>
      <c r="D1" s="178"/>
      <c r="E1" s="178"/>
      <c r="F1" s="178"/>
      <c r="G1" s="178"/>
      <c r="H1" s="178"/>
    </row>
    <row r="2" spans="1:14" ht="14.25" x14ac:dyDescent="0.2">
      <c r="A2" s="179" t="s">
        <v>258</v>
      </c>
      <c r="B2" s="179"/>
      <c r="C2" s="179"/>
      <c r="D2" s="179"/>
      <c r="E2" s="179"/>
      <c r="F2" s="179"/>
      <c r="G2" s="179"/>
      <c r="H2" s="179"/>
    </row>
    <row r="3" spans="1:14" ht="14.25" x14ac:dyDescent="0.2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4" ht="15.75" x14ac:dyDescent="0.25">
      <c r="A4" s="185" t="s">
        <v>317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4" ht="15" customHeight="1" x14ac:dyDescent="0.2">
      <c r="A5" s="181" t="s">
        <v>272</v>
      </c>
      <c r="B5" s="182"/>
      <c r="C5" s="182"/>
      <c r="D5" s="183"/>
      <c r="G5" s="184"/>
      <c r="H5" s="184"/>
      <c r="I5" s="184"/>
      <c r="J5" s="184"/>
      <c r="K5" s="184"/>
      <c r="L5" s="184"/>
      <c r="M5" s="184"/>
      <c r="N5" s="184"/>
    </row>
    <row r="6" spans="1:14" x14ac:dyDescent="0.2">
      <c r="A6" s="125">
        <v>27</v>
      </c>
      <c r="B6" s="118">
        <v>1</v>
      </c>
      <c r="C6" s="118">
        <v>6</v>
      </c>
      <c r="D6" s="143" t="s">
        <v>169</v>
      </c>
    </row>
    <row r="7" spans="1:14" x14ac:dyDescent="0.2">
      <c r="A7" s="123"/>
      <c r="B7" s="123"/>
      <c r="C7" s="123"/>
      <c r="D7" s="124"/>
    </row>
    <row r="8" spans="1:14" ht="15" customHeight="1" x14ac:dyDescent="0.25">
      <c r="A8" s="154" t="s">
        <v>0</v>
      </c>
      <c r="B8" s="155"/>
      <c r="C8" s="156" t="s">
        <v>1</v>
      </c>
      <c r="D8" s="157"/>
      <c r="E8" s="157"/>
      <c r="F8" s="158"/>
      <c r="G8" s="145" t="s">
        <v>284</v>
      </c>
      <c r="H8" s="147" t="s">
        <v>314</v>
      </c>
      <c r="I8" s="147" t="s">
        <v>315</v>
      </c>
      <c r="J8" s="147" t="s">
        <v>316</v>
      </c>
    </row>
    <row r="9" spans="1:14" ht="15.75" customHeight="1" x14ac:dyDescent="0.2">
      <c r="A9" s="120" t="s">
        <v>2</v>
      </c>
      <c r="B9" s="120" t="s">
        <v>3</v>
      </c>
      <c r="C9" s="121" t="s">
        <v>2</v>
      </c>
      <c r="D9" s="121" t="s">
        <v>3</v>
      </c>
      <c r="E9" s="121" t="s">
        <v>4</v>
      </c>
      <c r="F9" s="122" t="s">
        <v>5</v>
      </c>
      <c r="G9" s="146"/>
      <c r="H9" s="148"/>
      <c r="I9" s="148"/>
      <c r="J9" s="148"/>
    </row>
    <row r="10" spans="1:14" s="37" customFormat="1" ht="15" x14ac:dyDescent="0.25">
      <c r="A10" s="175" t="s">
        <v>239</v>
      </c>
      <c r="B10" s="176"/>
      <c r="C10" s="176"/>
      <c r="D10" s="176"/>
      <c r="E10" s="176"/>
      <c r="F10" s="176"/>
      <c r="G10" s="177"/>
      <c r="H10" s="119">
        <f>SUM(H11+H56+H78+H200+H207)</f>
        <v>375000000</v>
      </c>
      <c r="I10" s="119">
        <f>SUM(I11+I56+I78+I200+I207)</f>
        <v>412500000</v>
      </c>
      <c r="J10" s="119">
        <f>SUM(J11+J56+J78+J200+J207)</f>
        <v>453750000</v>
      </c>
    </row>
    <row r="11" spans="1:14" s="60" customFormat="1" ht="15" x14ac:dyDescent="0.25">
      <c r="A11" s="58">
        <v>1</v>
      </c>
      <c r="B11" s="58">
        <v>3</v>
      </c>
      <c r="C11" s="59" t="s">
        <v>169</v>
      </c>
      <c r="D11" s="186" t="s">
        <v>117</v>
      </c>
      <c r="E11" s="187"/>
      <c r="F11" s="187"/>
      <c r="G11" s="188"/>
      <c r="H11" s="57">
        <f>SUM(H12+H21+H40+H53)</f>
        <v>10000</v>
      </c>
      <c r="I11" s="57">
        <f>SUM(I12+I21+I40+I53)</f>
        <v>11000</v>
      </c>
      <c r="J11" s="57">
        <f>SUM(J12+J21+J40+J53)</f>
        <v>12100</v>
      </c>
    </row>
    <row r="12" spans="1:14" s="9" customFormat="1" ht="15" x14ac:dyDescent="0.25">
      <c r="A12" s="5">
        <v>1</v>
      </c>
      <c r="B12" s="5">
        <v>3</v>
      </c>
      <c r="C12" s="6" t="s">
        <v>169</v>
      </c>
      <c r="D12" s="6" t="s">
        <v>169</v>
      </c>
      <c r="E12" s="189" t="s">
        <v>118</v>
      </c>
      <c r="F12" s="190"/>
      <c r="G12" s="191"/>
      <c r="H12" s="50">
        <f>SUM(H13+H15+H17+H19)</f>
        <v>0</v>
      </c>
      <c r="I12" s="50">
        <f>SUM(I13+I15+I17+I19)</f>
        <v>0</v>
      </c>
      <c r="J12" s="50">
        <f>SUM(J13+J15+J17+J19)</f>
        <v>0</v>
      </c>
    </row>
    <row r="13" spans="1:14" s="9" customFormat="1" x14ac:dyDescent="0.2">
      <c r="A13" s="7">
        <v>1</v>
      </c>
      <c r="B13" s="7">
        <v>3</v>
      </c>
      <c r="C13" s="8" t="s">
        <v>169</v>
      </c>
      <c r="D13" s="8" t="s">
        <v>169</v>
      </c>
      <c r="E13" s="8" t="s">
        <v>169</v>
      </c>
      <c r="F13" s="192" t="s">
        <v>119</v>
      </c>
      <c r="G13" s="163"/>
      <c r="H13" s="51">
        <f>SUM(H14)</f>
        <v>0</v>
      </c>
      <c r="I13" s="51">
        <f>SUM(I14)</f>
        <v>0</v>
      </c>
      <c r="J13" s="51">
        <f>SUM(J14)</f>
        <v>0</v>
      </c>
    </row>
    <row r="14" spans="1:14" s="9" customFormat="1" x14ac:dyDescent="0.2">
      <c r="A14" s="89" t="s">
        <v>169</v>
      </c>
      <c r="B14" s="90" t="s">
        <v>148</v>
      </c>
      <c r="C14" s="91" t="s">
        <v>169</v>
      </c>
      <c r="D14" s="1" t="s">
        <v>169</v>
      </c>
      <c r="E14" s="91" t="s">
        <v>169</v>
      </c>
      <c r="F14" s="1" t="s">
        <v>169</v>
      </c>
      <c r="G14" s="22" t="s">
        <v>119</v>
      </c>
      <c r="H14" s="52">
        <v>0</v>
      </c>
      <c r="I14" s="48">
        <f>SUM(H14*110/100)</f>
        <v>0</v>
      </c>
      <c r="J14" s="48">
        <f>SUM(I14*110/100)</f>
        <v>0</v>
      </c>
    </row>
    <row r="15" spans="1:14" s="9" customFormat="1" x14ac:dyDescent="0.2">
      <c r="A15" s="7">
        <v>1</v>
      </c>
      <c r="B15" s="7">
        <v>3</v>
      </c>
      <c r="C15" s="8" t="s">
        <v>169</v>
      </c>
      <c r="D15" s="8" t="s">
        <v>169</v>
      </c>
      <c r="E15" s="8" t="s">
        <v>134</v>
      </c>
      <c r="F15" s="162" t="s">
        <v>120</v>
      </c>
      <c r="G15" s="163"/>
      <c r="H15" s="51">
        <f>SUM(H16)</f>
        <v>0</v>
      </c>
      <c r="I15" s="51">
        <f>SUM(I16)</f>
        <v>0</v>
      </c>
      <c r="J15" s="51">
        <f>SUM(J16)</f>
        <v>0</v>
      </c>
    </row>
    <row r="16" spans="1:14" s="9" customFormat="1" x14ac:dyDescent="0.2">
      <c r="A16" s="2">
        <v>1</v>
      </c>
      <c r="B16" s="2">
        <v>3</v>
      </c>
      <c r="C16" s="91" t="s">
        <v>169</v>
      </c>
      <c r="D16" s="1" t="s">
        <v>169</v>
      </c>
      <c r="E16" s="91" t="s">
        <v>134</v>
      </c>
      <c r="F16" s="1" t="s">
        <v>169</v>
      </c>
      <c r="G16" s="22" t="s">
        <v>120</v>
      </c>
      <c r="H16" s="52">
        <v>0</v>
      </c>
      <c r="I16" s="48">
        <f>SUM(H16*110/100)</f>
        <v>0</v>
      </c>
      <c r="J16" s="48">
        <f>SUM(I16*110/100)</f>
        <v>0</v>
      </c>
    </row>
    <row r="17" spans="1:10" s="9" customFormat="1" x14ac:dyDescent="0.2">
      <c r="A17" s="7">
        <v>1</v>
      </c>
      <c r="B17" s="7">
        <v>3</v>
      </c>
      <c r="C17" s="8" t="s">
        <v>169</v>
      </c>
      <c r="D17" s="8" t="s">
        <v>169</v>
      </c>
      <c r="E17" s="8" t="s">
        <v>133</v>
      </c>
      <c r="F17" s="162" t="s">
        <v>122</v>
      </c>
      <c r="G17" s="163"/>
      <c r="H17" s="51">
        <f>SUM(H18)</f>
        <v>0</v>
      </c>
      <c r="I17" s="51">
        <f>SUM(I18)</f>
        <v>0</v>
      </c>
      <c r="J17" s="51">
        <f>SUM(J18)</f>
        <v>0</v>
      </c>
    </row>
    <row r="18" spans="1:10" s="9" customFormat="1" x14ac:dyDescent="0.2">
      <c r="A18" s="2">
        <v>1</v>
      </c>
      <c r="B18" s="2">
        <v>3</v>
      </c>
      <c r="C18" s="91" t="s">
        <v>169</v>
      </c>
      <c r="D18" s="92" t="s">
        <v>169</v>
      </c>
      <c r="E18" s="91" t="s">
        <v>133</v>
      </c>
      <c r="F18" s="92" t="s">
        <v>169</v>
      </c>
      <c r="G18" s="22" t="s">
        <v>122</v>
      </c>
      <c r="H18" s="52">
        <v>0</v>
      </c>
      <c r="I18" s="48">
        <f>SUM(H18*110/100)</f>
        <v>0</v>
      </c>
      <c r="J18" s="48">
        <f>SUM(I18*110/100)</f>
        <v>0</v>
      </c>
    </row>
    <row r="19" spans="1:10" s="9" customFormat="1" x14ac:dyDescent="0.2">
      <c r="A19" s="7">
        <v>1</v>
      </c>
      <c r="B19" s="7">
        <v>3</v>
      </c>
      <c r="C19" s="8" t="s">
        <v>169</v>
      </c>
      <c r="D19" s="8" t="s">
        <v>169</v>
      </c>
      <c r="E19" s="8" t="s">
        <v>139</v>
      </c>
      <c r="F19" s="162" t="s">
        <v>123</v>
      </c>
      <c r="G19" s="163"/>
      <c r="H19" s="51">
        <f>SUM(H20)</f>
        <v>0</v>
      </c>
      <c r="I19" s="51">
        <f>SUM(I20)</f>
        <v>0</v>
      </c>
      <c r="J19" s="51">
        <f>SUM(J20)</f>
        <v>0</v>
      </c>
    </row>
    <row r="20" spans="1:10" s="9" customFormat="1" x14ac:dyDescent="0.2">
      <c r="A20" s="2">
        <v>1</v>
      </c>
      <c r="B20" s="2">
        <v>3</v>
      </c>
      <c r="C20" s="91" t="s">
        <v>169</v>
      </c>
      <c r="D20" s="92" t="s">
        <v>169</v>
      </c>
      <c r="E20" s="91" t="s">
        <v>139</v>
      </c>
      <c r="F20" s="92" t="s">
        <v>169</v>
      </c>
      <c r="G20" s="22" t="s">
        <v>123</v>
      </c>
      <c r="H20" s="52">
        <v>0</v>
      </c>
      <c r="I20" s="48">
        <f>SUM(H20*110/100)</f>
        <v>0</v>
      </c>
      <c r="J20" s="48">
        <f>SUM(I20*110/100)</f>
        <v>0</v>
      </c>
    </row>
    <row r="21" spans="1:10" s="9" customFormat="1" x14ac:dyDescent="0.2">
      <c r="A21" s="5">
        <v>1</v>
      </c>
      <c r="B21" s="5">
        <v>3</v>
      </c>
      <c r="C21" s="44" t="s">
        <v>169</v>
      </c>
      <c r="D21" s="45" t="s">
        <v>134</v>
      </c>
      <c r="E21" s="196" t="s">
        <v>230</v>
      </c>
      <c r="F21" s="197"/>
      <c r="G21" s="198"/>
      <c r="H21" s="50">
        <f>SUM(H22+H25+H28+H31+H34)</f>
        <v>0</v>
      </c>
      <c r="I21" s="50">
        <f>SUM(I22+I25+I28+I31+I34)</f>
        <v>0</v>
      </c>
      <c r="J21" s="50">
        <f>SUM(J22+J25+J28+J31+J34)</f>
        <v>0</v>
      </c>
    </row>
    <row r="22" spans="1:10" s="9" customFormat="1" x14ac:dyDescent="0.2">
      <c r="A22" s="7">
        <v>1</v>
      </c>
      <c r="B22" s="7">
        <v>3</v>
      </c>
      <c r="C22" s="46" t="s">
        <v>169</v>
      </c>
      <c r="D22" s="47" t="s">
        <v>134</v>
      </c>
      <c r="E22" s="46" t="s">
        <v>169</v>
      </c>
      <c r="F22" s="192" t="s">
        <v>124</v>
      </c>
      <c r="G22" s="163"/>
      <c r="H22" s="51">
        <f>SUM(H23:H24)</f>
        <v>0</v>
      </c>
      <c r="I22" s="51">
        <f>SUM(I23:I24)</f>
        <v>0</v>
      </c>
      <c r="J22" s="51">
        <f>SUM(J23:J24)</f>
        <v>0</v>
      </c>
    </row>
    <row r="23" spans="1:10" s="9" customFormat="1" x14ac:dyDescent="0.2">
      <c r="A23" s="2">
        <v>1</v>
      </c>
      <c r="B23" s="2">
        <v>3</v>
      </c>
      <c r="C23" s="91" t="s">
        <v>169</v>
      </c>
      <c r="D23" s="92" t="s">
        <v>134</v>
      </c>
      <c r="E23" s="91" t="s">
        <v>169</v>
      </c>
      <c r="F23" s="92" t="s">
        <v>169</v>
      </c>
      <c r="G23" s="22" t="s">
        <v>285</v>
      </c>
      <c r="H23" s="52">
        <v>0</v>
      </c>
      <c r="I23" s="48">
        <f>SUM(H23*110/100)</f>
        <v>0</v>
      </c>
      <c r="J23" s="48">
        <f>SUM(I23*110/100)</f>
        <v>0</v>
      </c>
    </row>
    <row r="24" spans="1:10" s="9" customFormat="1" x14ac:dyDescent="0.2">
      <c r="A24" s="2">
        <v>1</v>
      </c>
      <c r="B24" s="2">
        <v>3</v>
      </c>
      <c r="C24" s="91" t="s">
        <v>169</v>
      </c>
      <c r="D24" s="92" t="s">
        <v>134</v>
      </c>
      <c r="E24" s="91" t="s">
        <v>169</v>
      </c>
      <c r="F24" s="92" t="s">
        <v>197</v>
      </c>
      <c r="G24" s="22" t="s">
        <v>198</v>
      </c>
      <c r="H24" s="52">
        <v>0</v>
      </c>
      <c r="I24" s="48">
        <f>SUM(H24*110/100)</f>
        <v>0</v>
      </c>
      <c r="J24" s="48">
        <f>SUM(I24*110/100)</f>
        <v>0</v>
      </c>
    </row>
    <row r="25" spans="1:10" s="9" customFormat="1" x14ac:dyDescent="0.2">
      <c r="A25" s="7">
        <v>1</v>
      </c>
      <c r="B25" s="7">
        <v>3</v>
      </c>
      <c r="C25" s="46" t="s">
        <v>169</v>
      </c>
      <c r="D25" s="47" t="s">
        <v>134</v>
      </c>
      <c r="E25" s="46" t="s">
        <v>134</v>
      </c>
      <c r="F25" s="162" t="s">
        <v>120</v>
      </c>
      <c r="G25" s="163"/>
      <c r="H25" s="51">
        <f>SUM(H26:H27)</f>
        <v>0</v>
      </c>
      <c r="I25" s="51">
        <f>SUM(I26:I27)</f>
        <v>0</v>
      </c>
      <c r="J25" s="51">
        <f>SUM(J26:J27)</f>
        <v>0</v>
      </c>
    </row>
    <row r="26" spans="1:10" s="9" customFormat="1" x14ac:dyDescent="0.2">
      <c r="A26" s="2">
        <v>1</v>
      </c>
      <c r="B26" s="2">
        <v>3</v>
      </c>
      <c r="C26" s="91" t="s">
        <v>169</v>
      </c>
      <c r="D26" s="92" t="s">
        <v>134</v>
      </c>
      <c r="E26" s="91" t="s">
        <v>134</v>
      </c>
      <c r="F26" s="92" t="s">
        <v>169</v>
      </c>
      <c r="G26" s="22" t="s">
        <v>286</v>
      </c>
      <c r="H26" s="52">
        <v>0</v>
      </c>
      <c r="I26" s="48">
        <f>SUM(H26*110/100)</f>
        <v>0</v>
      </c>
      <c r="J26" s="48">
        <f>SUM(I26*110/100)</f>
        <v>0</v>
      </c>
    </row>
    <row r="27" spans="1:10" s="9" customFormat="1" x14ac:dyDescent="0.2">
      <c r="A27" s="2">
        <v>1</v>
      </c>
      <c r="B27" s="2">
        <v>3</v>
      </c>
      <c r="C27" s="91" t="s">
        <v>169</v>
      </c>
      <c r="D27" s="92" t="s">
        <v>134</v>
      </c>
      <c r="E27" s="91" t="s">
        <v>134</v>
      </c>
      <c r="F27" s="92" t="s">
        <v>197</v>
      </c>
      <c r="G27" s="22" t="s">
        <v>287</v>
      </c>
      <c r="H27" s="52">
        <v>0</v>
      </c>
      <c r="I27" s="48">
        <f>SUM(H27*110/100)</f>
        <v>0</v>
      </c>
      <c r="J27" s="48">
        <f>SUM(I27*110/100)</f>
        <v>0</v>
      </c>
    </row>
    <row r="28" spans="1:10" s="9" customFormat="1" x14ac:dyDescent="0.2">
      <c r="A28" s="7">
        <v>1</v>
      </c>
      <c r="B28" s="7">
        <v>3</v>
      </c>
      <c r="C28" s="46" t="s">
        <v>169</v>
      </c>
      <c r="D28" s="47" t="s">
        <v>134</v>
      </c>
      <c r="E28" s="46" t="s">
        <v>136</v>
      </c>
      <c r="F28" s="162" t="s">
        <v>121</v>
      </c>
      <c r="G28" s="163"/>
      <c r="H28" s="51">
        <f>SUM(H29:H30)</f>
        <v>0</v>
      </c>
      <c r="I28" s="51">
        <f>SUM(I29:I30)</f>
        <v>0</v>
      </c>
      <c r="J28" s="51">
        <f>SUM(J29:J30)</f>
        <v>0</v>
      </c>
    </row>
    <row r="29" spans="1:10" s="9" customFormat="1" x14ac:dyDescent="0.2">
      <c r="A29" s="2">
        <v>1</v>
      </c>
      <c r="B29" s="2">
        <v>3</v>
      </c>
      <c r="C29" s="91" t="s">
        <v>169</v>
      </c>
      <c r="D29" s="92" t="s">
        <v>134</v>
      </c>
      <c r="E29" s="91" t="s">
        <v>136</v>
      </c>
      <c r="F29" s="92" t="s">
        <v>169</v>
      </c>
      <c r="G29" s="22" t="s">
        <v>288</v>
      </c>
      <c r="H29" s="52">
        <v>0</v>
      </c>
      <c r="I29" s="48">
        <f>SUM(H29*110/100)</f>
        <v>0</v>
      </c>
      <c r="J29" s="48">
        <f>SUM(I29*110/100)</f>
        <v>0</v>
      </c>
    </row>
    <row r="30" spans="1:10" s="9" customFormat="1" x14ac:dyDescent="0.2">
      <c r="A30" s="2">
        <v>1</v>
      </c>
      <c r="B30" s="2">
        <v>3</v>
      </c>
      <c r="C30" s="91" t="s">
        <v>169</v>
      </c>
      <c r="D30" s="92" t="s">
        <v>134</v>
      </c>
      <c r="E30" s="91" t="s">
        <v>136</v>
      </c>
      <c r="F30" s="92" t="s">
        <v>197</v>
      </c>
      <c r="G30" s="22" t="s">
        <v>289</v>
      </c>
      <c r="H30" s="52">
        <v>0</v>
      </c>
      <c r="I30" s="48">
        <f>SUM(H30*110/100)</f>
        <v>0</v>
      </c>
      <c r="J30" s="48">
        <f>SUM(I30*110/100)</f>
        <v>0</v>
      </c>
    </row>
    <row r="31" spans="1:10" s="9" customFormat="1" x14ac:dyDescent="0.2">
      <c r="A31" s="7">
        <v>1</v>
      </c>
      <c r="B31" s="7">
        <v>3</v>
      </c>
      <c r="C31" s="46" t="s">
        <v>169</v>
      </c>
      <c r="D31" s="47" t="s">
        <v>134</v>
      </c>
      <c r="E31" s="46" t="s">
        <v>133</v>
      </c>
      <c r="F31" s="162" t="s">
        <v>122</v>
      </c>
      <c r="G31" s="163"/>
      <c r="H31" s="51">
        <f>SUM(H32:H33)</f>
        <v>0</v>
      </c>
      <c r="I31" s="51">
        <f>SUM(I32:I33)</f>
        <v>0</v>
      </c>
      <c r="J31" s="51">
        <f>SUM(J32:J33)</f>
        <v>0</v>
      </c>
    </row>
    <row r="32" spans="1:10" s="9" customFormat="1" x14ac:dyDescent="0.2">
      <c r="A32" s="2">
        <v>1</v>
      </c>
      <c r="B32" s="2">
        <v>3</v>
      </c>
      <c r="C32" s="91" t="s">
        <v>169</v>
      </c>
      <c r="D32" s="92" t="s">
        <v>134</v>
      </c>
      <c r="E32" s="91" t="s">
        <v>133</v>
      </c>
      <c r="F32" s="92" t="s">
        <v>169</v>
      </c>
      <c r="G32" s="22" t="s">
        <v>290</v>
      </c>
      <c r="H32" s="52">
        <v>0</v>
      </c>
      <c r="I32" s="48">
        <f>SUM(H32*110/100)</f>
        <v>0</v>
      </c>
      <c r="J32" s="48">
        <f>SUM(I32*110/100)</f>
        <v>0</v>
      </c>
    </row>
    <row r="33" spans="1:10" s="9" customFormat="1" x14ac:dyDescent="0.2">
      <c r="A33" s="2">
        <v>1</v>
      </c>
      <c r="B33" s="2">
        <v>3</v>
      </c>
      <c r="C33" s="91" t="s">
        <v>169</v>
      </c>
      <c r="D33" s="92" t="s">
        <v>134</v>
      </c>
      <c r="E33" s="91" t="s">
        <v>133</v>
      </c>
      <c r="F33" s="92" t="s">
        <v>197</v>
      </c>
      <c r="G33" s="22" t="s">
        <v>291</v>
      </c>
      <c r="H33" s="52">
        <v>0</v>
      </c>
      <c r="I33" s="48">
        <f>SUM(H33*110/100)</f>
        <v>0</v>
      </c>
      <c r="J33" s="48">
        <f>SUM(I33*110/100)</f>
        <v>0</v>
      </c>
    </row>
    <row r="34" spans="1:10" s="9" customFormat="1" x14ac:dyDescent="0.2">
      <c r="A34" s="7">
        <v>1</v>
      </c>
      <c r="B34" s="7">
        <v>3</v>
      </c>
      <c r="C34" s="46" t="s">
        <v>169</v>
      </c>
      <c r="D34" s="47" t="s">
        <v>134</v>
      </c>
      <c r="E34" s="46" t="s">
        <v>191</v>
      </c>
      <c r="F34" s="162" t="s">
        <v>113</v>
      </c>
      <c r="G34" s="163"/>
      <c r="H34" s="51">
        <f>SUM(H35:H36)</f>
        <v>0</v>
      </c>
      <c r="I34" s="51">
        <f>SUM(I35:I36)</f>
        <v>0</v>
      </c>
      <c r="J34" s="51">
        <f>SUM(J35:J36)</f>
        <v>0</v>
      </c>
    </row>
    <row r="35" spans="1:10" s="9" customFormat="1" x14ac:dyDescent="0.2">
      <c r="A35" s="100">
        <v>1</v>
      </c>
      <c r="B35" s="100">
        <v>3</v>
      </c>
      <c r="C35" s="104" t="s">
        <v>169</v>
      </c>
      <c r="D35" s="105" t="s">
        <v>134</v>
      </c>
      <c r="E35" s="104" t="s">
        <v>191</v>
      </c>
      <c r="F35" s="105" t="s">
        <v>169</v>
      </c>
      <c r="G35" s="98" t="s">
        <v>292</v>
      </c>
      <c r="H35" s="99">
        <v>0</v>
      </c>
      <c r="I35" s="99">
        <f>SUM(H35*110/100)</f>
        <v>0</v>
      </c>
      <c r="J35" s="99">
        <f>SUM(I35*110/100)</f>
        <v>0</v>
      </c>
    </row>
    <row r="36" spans="1:10" s="9" customFormat="1" x14ac:dyDescent="0.2">
      <c r="A36" s="100">
        <v>1</v>
      </c>
      <c r="B36" s="100">
        <v>3</v>
      </c>
      <c r="C36" s="104" t="s">
        <v>169</v>
      </c>
      <c r="D36" s="105" t="s">
        <v>134</v>
      </c>
      <c r="E36" s="104" t="s">
        <v>191</v>
      </c>
      <c r="F36" s="105" t="s">
        <v>197</v>
      </c>
      <c r="G36" s="98" t="s">
        <v>293</v>
      </c>
      <c r="H36" s="99">
        <v>0</v>
      </c>
      <c r="I36" s="99">
        <f>SUM(H36*110/100)</f>
        <v>0</v>
      </c>
      <c r="J36" s="99">
        <f>SUM(I36*110/100)</f>
        <v>0</v>
      </c>
    </row>
    <row r="37" spans="1:10" s="9" customFormat="1" x14ac:dyDescent="0.2">
      <c r="A37" s="25"/>
      <c r="B37" s="25"/>
      <c r="C37" s="106"/>
      <c r="D37" s="107"/>
      <c r="E37" s="106"/>
      <c r="F37" s="107"/>
      <c r="G37" s="28"/>
      <c r="H37" s="55"/>
      <c r="I37" s="144" t="s">
        <v>276</v>
      </c>
      <c r="J37" s="144"/>
    </row>
    <row r="38" spans="1:10" s="9" customFormat="1" ht="15" customHeight="1" x14ac:dyDescent="0.25">
      <c r="A38" s="154" t="s">
        <v>0</v>
      </c>
      <c r="B38" s="155"/>
      <c r="C38" s="156" t="s">
        <v>1</v>
      </c>
      <c r="D38" s="157"/>
      <c r="E38" s="157"/>
      <c r="F38" s="158"/>
      <c r="G38" s="145" t="s">
        <v>284</v>
      </c>
      <c r="H38" s="147" t="s">
        <v>314</v>
      </c>
      <c r="I38" s="147" t="s">
        <v>315</v>
      </c>
      <c r="J38" s="147" t="s">
        <v>316</v>
      </c>
    </row>
    <row r="39" spans="1:10" s="9" customFormat="1" ht="12.75" customHeight="1" x14ac:dyDescent="0.2">
      <c r="A39" s="120" t="s">
        <v>2</v>
      </c>
      <c r="B39" s="120" t="s">
        <v>3</v>
      </c>
      <c r="C39" s="121" t="s">
        <v>2</v>
      </c>
      <c r="D39" s="121" t="s">
        <v>3</v>
      </c>
      <c r="E39" s="121" t="s">
        <v>4</v>
      </c>
      <c r="F39" s="122" t="s">
        <v>5</v>
      </c>
      <c r="G39" s="146"/>
      <c r="H39" s="148"/>
      <c r="I39" s="148"/>
      <c r="J39" s="148"/>
    </row>
    <row r="40" spans="1:10" s="9" customFormat="1" x14ac:dyDescent="0.2">
      <c r="A40" s="5">
        <v>1</v>
      </c>
      <c r="B40" s="5">
        <v>3</v>
      </c>
      <c r="C40" s="44" t="s">
        <v>169</v>
      </c>
      <c r="D40" s="45" t="s">
        <v>148</v>
      </c>
      <c r="E40" s="196" t="s">
        <v>231</v>
      </c>
      <c r="F40" s="197"/>
      <c r="G40" s="198"/>
      <c r="H40" s="50">
        <f>SUM(H41+H43+H45+H47+H49+H51)</f>
        <v>0</v>
      </c>
      <c r="I40" s="50">
        <f>SUM(I41+I43+I45+I47+I49+I51)</f>
        <v>0</v>
      </c>
      <c r="J40" s="50">
        <f>SUM(J41+J43+J45+J47+J49+J51)</f>
        <v>0</v>
      </c>
    </row>
    <row r="41" spans="1:10" s="9" customFormat="1" x14ac:dyDescent="0.2">
      <c r="A41" s="7">
        <v>1</v>
      </c>
      <c r="B41" s="7">
        <v>3</v>
      </c>
      <c r="C41" s="46" t="s">
        <v>169</v>
      </c>
      <c r="D41" s="47" t="s">
        <v>148</v>
      </c>
      <c r="E41" s="46" t="s">
        <v>169</v>
      </c>
      <c r="F41" s="162" t="s">
        <v>124</v>
      </c>
      <c r="G41" s="163"/>
      <c r="H41" s="53">
        <f>SUM(H42)</f>
        <v>0</v>
      </c>
      <c r="I41" s="53">
        <f>SUM(I42)</f>
        <v>0</v>
      </c>
      <c r="J41" s="53">
        <f>SUM(J42)</f>
        <v>0</v>
      </c>
    </row>
    <row r="42" spans="1:10" s="9" customFormat="1" x14ac:dyDescent="0.2">
      <c r="A42" s="2">
        <v>1</v>
      </c>
      <c r="B42" s="2">
        <v>3</v>
      </c>
      <c r="C42" s="89" t="s">
        <v>169</v>
      </c>
      <c r="D42" s="95" t="s">
        <v>148</v>
      </c>
      <c r="E42" s="89" t="s">
        <v>169</v>
      </c>
      <c r="F42" s="95" t="s">
        <v>169</v>
      </c>
      <c r="G42" s="22" t="s">
        <v>199</v>
      </c>
      <c r="H42" s="52">
        <v>0</v>
      </c>
      <c r="I42" s="48">
        <f>SUM(H42*110/100)</f>
        <v>0</v>
      </c>
      <c r="J42" s="48">
        <f>SUM(I42*110/100)</f>
        <v>0</v>
      </c>
    </row>
    <row r="43" spans="1:10" s="9" customFormat="1" x14ac:dyDescent="0.2">
      <c r="A43" s="7">
        <v>1</v>
      </c>
      <c r="B43" s="7">
        <v>3</v>
      </c>
      <c r="C43" s="46" t="s">
        <v>169</v>
      </c>
      <c r="D43" s="47" t="s">
        <v>148</v>
      </c>
      <c r="E43" s="46" t="s">
        <v>134</v>
      </c>
      <c r="F43" s="162" t="s">
        <v>217</v>
      </c>
      <c r="G43" s="163"/>
      <c r="H43" s="54">
        <f>SUM(H44)</f>
        <v>0</v>
      </c>
      <c r="I43" s="54">
        <f>SUM(I44)</f>
        <v>0</v>
      </c>
      <c r="J43" s="54">
        <f>SUM(J44)</f>
        <v>0</v>
      </c>
    </row>
    <row r="44" spans="1:10" s="9" customFormat="1" x14ac:dyDescent="0.2">
      <c r="A44" s="2">
        <v>1</v>
      </c>
      <c r="B44" s="2">
        <v>3</v>
      </c>
      <c r="C44" s="89" t="s">
        <v>169</v>
      </c>
      <c r="D44" s="95" t="s">
        <v>148</v>
      </c>
      <c r="E44" s="89" t="s">
        <v>134</v>
      </c>
      <c r="F44" s="95" t="s">
        <v>169</v>
      </c>
      <c r="G44" s="70" t="s">
        <v>294</v>
      </c>
      <c r="H44" s="56">
        <v>0</v>
      </c>
      <c r="I44" s="56">
        <f>SUM(H44*110/100)</f>
        <v>0</v>
      </c>
      <c r="J44" s="56">
        <f>SUM(I44*110/100)</f>
        <v>0</v>
      </c>
    </row>
    <row r="45" spans="1:10" s="9" customFormat="1" x14ac:dyDescent="0.2">
      <c r="A45" s="7">
        <v>1</v>
      </c>
      <c r="B45" s="7">
        <v>3</v>
      </c>
      <c r="C45" s="46" t="s">
        <v>169</v>
      </c>
      <c r="D45" s="47" t="s">
        <v>148</v>
      </c>
      <c r="E45" s="46" t="s">
        <v>148</v>
      </c>
      <c r="F45" s="162" t="s">
        <v>121</v>
      </c>
      <c r="G45" s="163"/>
      <c r="H45" s="51">
        <f>SUM(H46)</f>
        <v>0</v>
      </c>
      <c r="I45" s="51">
        <f>SUM(I46)</f>
        <v>0</v>
      </c>
      <c r="J45" s="51">
        <f>SUM(J46)</f>
        <v>0</v>
      </c>
    </row>
    <row r="46" spans="1:10" s="9" customFormat="1" x14ac:dyDescent="0.2">
      <c r="A46" s="2">
        <v>1</v>
      </c>
      <c r="B46" s="2">
        <v>3</v>
      </c>
      <c r="C46" s="89" t="s">
        <v>169</v>
      </c>
      <c r="D46" s="95" t="s">
        <v>148</v>
      </c>
      <c r="E46" s="89" t="s">
        <v>148</v>
      </c>
      <c r="F46" s="95" t="s">
        <v>169</v>
      </c>
      <c r="G46" s="22" t="s">
        <v>200</v>
      </c>
      <c r="H46" s="52">
        <v>0</v>
      </c>
      <c r="I46" s="48">
        <f>SUM(H46*110/100)</f>
        <v>0</v>
      </c>
      <c r="J46" s="48">
        <f>SUM(I46*110/100)</f>
        <v>0</v>
      </c>
    </row>
    <row r="47" spans="1:10" s="9" customFormat="1" x14ac:dyDescent="0.2">
      <c r="A47" s="7">
        <v>1</v>
      </c>
      <c r="B47" s="7">
        <v>3</v>
      </c>
      <c r="C47" s="46" t="s">
        <v>169</v>
      </c>
      <c r="D47" s="47" t="s">
        <v>148</v>
      </c>
      <c r="E47" s="46" t="s">
        <v>136</v>
      </c>
      <c r="F47" s="162" t="s">
        <v>235</v>
      </c>
      <c r="G47" s="163"/>
      <c r="H47" s="51">
        <f>SUM(H48)</f>
        <v>0</v>
      </c>
      <c r="I47" s="51">
        <f>SUM(I48)</f>
        <v>0</v>
      </c>
      <c r="J47" s="51">
        <f>SUM(J48)</f>
        <v>0</v>
      </c>
    </row>
    <row r="48" spans="1:10" s="9" customFormat="1" x14ac:dyDescent="0.2">
      <c r="A48" s="2">
        <v>1</v>
      </c>
      <c r="B48" s="2">
        <v>3</v>
      </c>
      <c r="C48" s="89" t="s">
        <v>169</v>
      </c>
      <c r="D48" s="95" t="s">
        <v>148</v>
      </c>
      <c r="E48" s="89" t="s">
        <v>136</v>
      </c>
      <c r="F48" s="95" t="s">
        <v>169</v>
      </c>
      <c r="G48" s="22" t="s">
        <v>201</v>
      </c>
      <c r="H48" s="52">
        <v>0</v>
      </c>
      <c r="I48" s="48">
        <f>SUM(H48*110/100)</f>
        <v>0</v>
      </c>
      <c r="J48" s="48">
        <f>SUM(I48*110/100)</f>
        <v>0</v>
      </c>
    </row>
    <row r="49" spans="1:10" s="9" customFormat="1" x14ac:dyDescent="0.2">
      <c r="A49" s="7">
        <v>1</v>
      </c>
      <c r="B49" s="7">
        <v>3</v>
      </c>
      <c r="C49" s="46" t="s">
        <v>169</v>
      </c>
      <c r="D49" s="47" t="s">
        <v>148</v>
      </c>
      <c r="E49" s="46" t="s">
        <v>133</v>
      </c>
      <c r="F49" s="162" t="s">
        <v>123</v>
      </c>
      <c r="G49" s="163"/>
      <c r="H49" s="51">
        <f>SUM(H50)</f>
        <v>0</v>
      </c>
      <c r="I49" s="51">
        <f>SUM(I50)</f>
        <v>0</v>
      </c>
      <c r="J49" s="51">
        <f>SUM(J50)</f>
        <v>0</v>
      </c>
    </row>
    <row r="50" spans="1:10" s="9" customFormat="1" x14ac:dyDescent="0.2">
      <c r="A50" s="2">
        <v>1</v>
      </c>
      <c r="B50" s="2">
        <v>3</v>
      </c>
      <c r="C50" s="89" t="s">
        <v>169</v>
      </c>
      <c r="D50" s="95" t="s">
        <v>148</v>
      </c>
      <c r="E50" s="89" t="s">
        <v>133</v>
      </c>
      <c r="F50" s="95" t="s">
        <v>169</v>
      </c>
      <c r="G50" s="22" t="s">
        <v>202</v>
      </c>
      <c r="H50" s="52">
        <v>0</v>
      </c>
      <c r="I50" s="48">
        <f>SUM(H50*110/100)</f>
        <v>0</v>
      </c>
      <c r="J50" s="48">
        <f>SUM(I50*110/100)</f>
        <v>0</v>
      </c>
    </row>
    <row r="51" spans="1:10" s="9" customFormat="1" x14ac:dyDescent="0.2">
      <c r="A51" s="7">
        <v>1</v>
      </c>
      <c r="B51" s="7">
        <v>3</v>
      </c>
      <c r="C51" s="46" t="s">
        <v>169</v>
      </c>
      <c r="D51" s="47" t="s">
        <v>148</v>
      </c>
      <c r="E51" s="46" t="s">
        <v>191</v>
      </c>
      <c r="F51" s="162" t="s">
        <v>273</v>
      </c>
      <c r="G51" s="163"/>
      <c r="H51" s="51">
        <f>SUM(H52)</f>
        <v>0</v>
      </c>
      <c r="I51" s="51">
        <f>SUM(I52)</f>
        <v>0</v>
      </c>
      <c r="J51" s="51">
        <f>SUM(J52)</f>
        <v>0</v>
      </c>
    </row>
    <row r="52" spans="1:10" s="60" customFormat="1" ht="15" x14ac:dyDescent="0.25">
      <c r="A52" s="2">
        <v>1</v>
      </c>
      <c r="B52" s="2">
        <v>3</v>
      </c>
      <c r="C52" s="89" t="s">
        <v>169</v>
      </c>
      <c r="D52" s="95" t="s">
        <v>148</v>
      </c>
      <c r="E52" s="89" t="s">
        <v>191</v>
      </c>
      <c r="F52" s="95" t="s">
        <v>169</v>
      </c>
      <c r="G52" s="22" t="s">
        <v>203</v>
      </c>
      <c r="H52" s="52">
        <v>0</v>
      </c>
      <c r="I52" s="48">
        <f>SUM(H52*110/100)</f>
        <v>0</v>
      </c>
      <c r="J52" s="48">
        <f>SUM(I52*110/100)</f>
        <v>0</v>
      </c>
    </row>
    <row r="53" spans="1:10" s="9" customFormat="1" x14ac:dyDescent="0.2">
      <c r="A53" s="5">
        <v>1</v>
      </c>
      <c r="B53" s="5">
        <v>3</v>
      </c>
      <c r="C53" s="44" t="s">
        <v>169</v>
      </c>
      <c r="D53" s="45" t="s">
        <v>136</v>
      </c>
      <c r="E53" s="196" t="s">
        <v>232</v>
      </c>
      <c r="F53" s="197"/>
      <c r="G53" s="198"/>
      <c r="H53" s="50">
        <f t="shared" ref="H53:J54" si="0">SUM(H54)</f>
        <v>10000</v>
      </c>
      <c r="I53" s="50">
        <f t="shared" si="0"/>
        <v>11000</v>
      </c>
      <c r="J53" s="50">
        <f t="shared" si="0"/>
        <v>12100</v>
      </c>
    </row>
    <row r="54" spans="1:10" s="9" customFormat="1" x14ac:dyDescent="0.2">
      <c r="A54" s="7">
        <v>1</v>
      </c>
      <c r="B54" s="7">
        <v>3</v>
      </c>
      <c r="C54" s="97" t="s">
        <v>169</v>
      </c>
      <c r="D54" s="96" t="s">
        <v>136</v>
      </c>
      <c r="E54" s="97" t="s">
        <v>169</v>
      </c>
      <c r="F54" s="162" t="s">
        <v>124</v>
      </c>
      <c r="G54" s="163"/>
      <c r="H54" s="51">
        <f t="shared" si="0"/>
        <v>10000</v>
      </c>
      <c r="I54" s="51">
        <f t="shared" si="0"/>
        <v>11000</v>
      </c>
      <c r="J54" s="51">
        <f t="shared" si="0"/>
        <v>12100</v>
      </c>
    </row>
    <row r="55" spans="1:10" s="9" customFormat="1" x14ac:dyDescent="0.2">
      <c r="A55" s="2">
        <v>1</v>
      </c>
      <c r="B55" s="2">
        <v>3</v>
      </c>
      <c r="C55" s="89" t="s">
        <v>169</v>
      </c>
      <c r="D55" s="95" t="s">
        <v>136</v>
      </c>
      <c r="E55" s="89" t="s">
        <v>169</v>
      </c>
      <c r="F55" s="95" t="s">
        <v>134</v>
      </c>
      <c r="G55" s="22" t="s">
        <v>295</v>
      </c>
      <c r="H55" s="52">
        <v>10000</v>
      </c>
      <c r="I55" s="48">
        <f>SUM(H55*110/100)</f>
        <v>11000</v>
      </c>
      <c r="J55" s="48">
        <f>SUM(I55*110/100)</f>
        <v>12100</v>
      </c>
    </row>
    <row r="56" spans="1:10" s="9" customFormat="1" ht="14.25" x14ac:dyDescent="0.2">
      <c r="A56" s="93">
        <v>1</v>
      </c>
      <c r="B56" s="93">
        <v>3</v>
      </c>
      <c r="C56" s="94" t="s">
        <v>134</v>
      </c>
      <c r="D56" s="193" t="s">
        <v>125</v>
      </c>
      <c r="E56" s="194"/>
      <c r="F56" s="194"/>
      <c r="G56" s="195"/>
      <c r="H56" s="57">
        <f>SUM(H57+H61+H67)</f>
        <v>0</v>
      </c>
      <c r="I56" s="57">
        <f>SUM(I57+I61+I67)</f>
        <v>0</v>
      </c>
      <c r="J56" s="57">
        <f>SUM(J57+J61+J67)</f>
        <v>0</v>
      </c>
    </row>
    <row r="57" spans="1:10" s="9" customFormat="1" x14ac:dyDescent="0.2">
      <c r="A57" s="5">
        <v>1</v>
      </c>
      <c r="B57" s="5">
        <v>3</v>
      </c>
      <c r="C57" s="10" t="s">
        <v>134</v>
      </c>
      <c r="D57" s="16" t="s">
        <v>169</v>
      </c>
      <c r="E57" s="159" t="s">
        <v>118</v>
      </c>
      <c r="F57" s="160"/>
      <c r="G57" s="161"/>
      <c r="H57" s="50">
        <f>SUM(H58)</f>
        <v>0</v>
      </c>
      <c r="I57" s="50">
        <f>SUM(I58)</f>
        <v>0</v>
      </c>
      <c r="J57" s="50">
        <f>SUM(J58)</f>
        <v>0</v>
      </c>
    </row>
    <row r="58" spans="1:10" s="9" customFormat="1" x14ac:dyDescent="0.2">
      <c r="A58" s="7">
        <v>1</v>
      </c>
      <c r="B58" s="7">
        <v>3</v>
      </c>
      <c r="C58" s="11" t="s">
        <v>134</v>
      </c>
      <c r="D58" s="15" t="s">
        <v>169</v>
      </c>
      <c r="E58" s="113" t="s">
        <v>139</v>
      </c>
      <c r="F58" s="162" t="s">
        <v>126</v>
      </c>
      <c r="G58" s="163"/>
      <c r="H58" s="51">
        <f>SUM(H59:H60)</f>
        <v>0</v>
      </c>
      <c r="I58" s="51">
        <f>SUM(I59:I60)</f>
        <v>0</v>
      </c>
      <c r="J58" s="51">
        <f>SUM(J59:J60)</f>
        <v>0</v>
      </c>
    </row>
    <row r="59" spans="1:10" s="9" customFormat="1" x14ac:dyDescent="0.2">
      <c r="A59" s="2">
        <v>1</v>
      </c>
      <c r="B59" s="2">
        <v>3</v>
      </c>
      <c r="C59" s="12" t="s">
        <v>134</v>
      </c>
      <c r="D59" s="13" t="s">
        <v>169</v>
      </c>
      <c r="E59" s="110" t="s">
        <v>139</v>
      </c>
      <c r="F59" s="111" t="s">
        <v>169</v>
      </c>
      <c r="G59" s="112" t="s">
        <v>127</v>
      </c>
      <c r="H59" s="52">
        <v>0</v>
      </c>
      <c r="I59" s="48">
        <f>SUM(H59*110/100)</f>
        <v>0</v>
      </c>
      <c r="J59" s="48">
        <f>SUM(I59*110/100)</f>
        <v>0</v>
      </c>
    </row>
    <row r="60" spans="1:10" s="9" customFormat="1" x14ac:dyDescent="0.2">
      <c r="A60" s="2">
        <v>1</v>
      </c>
      <c r="B60" s="2">
        <v>3</v>
      </c>
      <c r="C60" s="12" t="s">
        <v>134</v>
      </c>
      <c r="D60" s="13" t="s">
        <v>169</v>
      </c>
      <c r="E60" s="114" t="s">
        <v>139</v>
      </c>
      <c r="F60" s="115" t="s">
        <v>134</v>
      </c>
      <c r="G60" s="116" t="s">
        <v>128</v>
      </c>
      <c r="H60" s="52">
        <v>0</v>
      </c>
      <c r="I60" s="48">
        <f>SUM(H60*110/100)</f>
        <v>0</v>
      </c>
      <c r="J60" s="48">
        <f>SUM(I60*110/100)</f>
        <v>0</v>
      </c>
    </row>
    <row r="61" spans="1:10" s="9" customFormat="1" x14ac:dyDescent="0.2">
      <c r="A61" s="5">
        <v>1</v>
      </c>
      <c r="B61" s="5">
        <v>3</v>
      </c>
      <c r="C61" s="10" t="s">
        <v>134</v>
      </c>
      <c r="D61" s="16" t="s">
        <v>134</v>
      </c>
      <c r="E61" s="164" t="s">
        <v>230</v>
      </c>
      <c r="F61" s="164"/>
      <c r="G61" s="164"/>
      <c r="H61" s="50">
        <f t="shared" ref="H61:J62" si="1">SUM(H62)</f>
        <v>0</v>
      </c>
      <c r="I61" s="50">
        <f t="shared" si="1"/>
        <v>0</v>
      </c>
      <c r="J61" s="50">
        <f t="shared" si="1"/>
        <v>0</v>
      </c>
    </row>
    <row r="62" spans="1:10" s="9" customFormat="1" x14ac:dyDescent="0.2">
      <c r="A62" s="7">
        <v>1</v>
      </c>
      <c r="B62" s="7">
        <v>3</v>
      </c>
      <c r="C62" s="11" t="s">
        <v>134</v>
      </c>
      <c r="D62" s="15" t="s">
        <v>134</v>
      </c>
      <c r="E62" s="97" t="s">
        <v>136</v>
      </c>
      <c r="F62" s="165" t="s">
        <v>129</v>
      </c>
      <c r="G62" s="165"/>
      <c r="H62" s="51">
        <f t="shared" si="1"/>
        <v>0</v>
      </c>
      <c r="I62" s="51">
        <f t="shared" si="1"/>
        <v>0</v>
      </c>
      <c r="J62" s="51">
        <f t="shared" si="1"/>
        <v>0</v>
      </c>
    </row>
    <row r="63" spans="1:10" s="9" customFormat="1" x14ac:dyDescent="0.2">
      <c r="A63" s="2">
        <v>1</v>
      </c>
      <c r="B63" s="2">
        <v>3</v>
      </c>
      <c r="C63" s="12" t="s">
        <v>134</v>
      </c>
      <c r="D63" s="13" t="s">
        <v>134</v>
      </c>
      <c r="E63" s="117" t="s">
        <v>136</v>
      </c>
      <c r="F63" s="111" t="s">
        <v>169</v>
      </c>
      <c r="G63" s="112" t="s">
        <v>129</v>
      </c>
      <c r="H63" s="52">
        <v>0</v>
      </c>
      <c r="I63" s="48">
        <f>SUM(H63*110/100)</f>
        <v>0</v>
      </c>
      <c r="J63" s="48">
        <f>SUM(I63*110/100)</f>
        <v>0</v>
      </c>
    </row>
    <row r="64" spans="1:10" s="9" customFormat="1" x14ac:dyDescent="0.2">
      <c r="A64" s="7">
        <v>1</v>
      </c>
      <c r="B64" s="7">
        <v>3</v>
      </c>
      <c r="C64" s="11" t="s">
        <v>134</v>
      </c>
      <c r="D64" s="15" t="s">
        <v>134</v>
      </c>
      <c r="E64" s="11" t="s">
        <v>139</v>
      </c>
      <c r="F64" s="166" t="s">
        <v>126</v>
      </c>
      <c r="G64" s="167"/>
      <c r="H64" s="51">
        <f>SUM(H65:H66)</f>
        <v>0</v>
      </c>
      <c r="I64" s="51">
        <f>SUM(I65:I66)</f>
        <v>0</v>
      </c>
      <c r="J64" s="51">
        <f>SUM(J65:J66)</f>
        <v>0</v>
      </c>
    </row>
    <row r="65" spans="1:10" s="9" customFormat="1" x14ac:dyDescent="0.2">
      <c r="A65" s="2">
        <v>1</v>
      </c>
      <c r="B65" s="2">
        <v>3</v>
      </c>
      <c r="C65" s="12" t="s">
        <v>134</v>
      </c>
      <c r="D65" s="13" t="s">
        <v>134</v>
      </c>
      <c r="E65" s="12" t="s">
        <v>139</v>
      </c>
      <c r="F65" s="17" t="s">
        <v>169</v>
      </c>
      <c r="G65" s="22" t="s">
        <v>127</v>
      </c>
      <c r="H65" s="52">
        <v>0</v>
      </c>
      <c r="I65" s="48">
        <f>SUM(H65*110/100)</f>
        <v>0</v>
      </c>
      <c r="J65" s="48">
        <f>SUM(I65*110/100)</f>
        <v>0</v>
      </c>
    </row>
    <row r="66" spans="1:10" s="9" customFormat="1" x14ac:dyDescent="0.2">
      <c r="A66" s="2">
        <v>1</v>
      </c>
      <c r="B66" s="2">
        <v>3</v>
      </c>
      <c r="C66" s="12" t="s">
        <v>134</v>
      </c>
      <c r="D66" s="13" t="s">
        <v>134</v>
      </c>
      <c r="E66" s="114" t="s">
        <v>139</v>
      </c>
      <c r="F66" s="115" t="s">
        <v>134</v>
      </c>
      <c r="G66" s="116" t="s">
        <v>128</v>
      </c>
      <c r="H66" s="52">
        <v>0</v>
      </c>
      <c r="I66" s="48">
        <f>SUM(H66*110/100)</f>
        <v>0</v>
      </c>
      <c r="J66" s="48">
        <f>SUM(I66*110/100)</f>
        <v>0</v>
      </c>
    </row>
    <row r="67" spans="1:10" s="9" customFormat="1" x14ac:dyDescent="0.2">
      <c r="A67" s="5">
        <v>1</v>
      </c>
      <c r="B67" s="5">
        <v>3</v>
      </c>
      <c r="C67" s="10" t="s">
        <v>134</v>
      </c>
      <c r="D67" s="16" t="s">
        <v>148</v>
      </c>
      <c r="E67" s="164" t="s">
        <v>231</v>
      </c>
      <c r="F67" s="164"/>
      <c r="G67" s="164"/>
      <c r="H67" s="50">
        <f>SUM(H68+H70)</f>
        <v>0</v>
      </c>
      <c r="I67" s="50">
        <f>SUM(I68+I70)</f>
        <v>0</v>
      </c>
      <c r="J67" s="50">
        <f>SUM(J68+J70)</f>
        <v>0</v>
      </c>
    </row>
    <row r="68" spans="1:10" s="9" customFormat="1" x14ac:dyDescent="0.2">
      <c r="A68" s="7">
        <v>1</v>
      </c>
      <c r="B68" s="7">
        <v>3</v>
      </c>
      <c r="C68" s="11" t="s">
        <v>134</v>
      </c>
      <c r="D68" s="15" t="s">
        <v>148</v>
      </c>
      <c r="E68" s="97" t="s">
        <v>136</v>
      </c>
      <c r="F68" s="165" t="s">
        <v>129</v>
      </c>
      <c r="G68" s="165"/>
      <c r="H68" s="51">
        <f>SUM(H69)</f>
        <v>0</v>
      </c>
      <c r="I68" s="51">
        <f>SUM(I69)</f>
        <v>0</v>
      </c>
      <c r="J68" s="51">
        <f>SUM(J69)</f>
        <v>0</v>
      </c>
    </row>
    <row r="69" spans="1:10" s="60" customFormat="1" ht="15" x14ac:dyDescent="0.25">
      <c r="A69" s="2">
        <v>1</v>
      </c>
      <c r="B69" s="2">
        <v>3</v>
      </c>
      <c r="C69" s="12" t="s">
        <v>134</v>
      </c>
      <c r="D69" s="13" t="s">
        <v>148</v>
      </c>
      <c r="E69" s="117" t="s">
        <v>136</v>
      </c>
      <c r="F69" s="111" t="s">
        <v>169</v>
      </c>
      <c r="G69" s="112" t="s">
        <v>129</v>
      </c>
      <c r="H69" s="52">
        <v>0</v>
      </c>
      <c r="I69" s="48">
        <f>SUM(H69*110/100)</f>
        <v>0</v>
      </c>
      <c r="J69" s="48">
        <f>SUM(I69*110/100)</f>
        <v>0</v>
      </c>
    </row>
    <row r="70" spans="1:10" s="9" customFormat="1" x14ac:dyDescent="0.2">
      <c r="A70" s="7">
        <v>1</v>
      </c>
      <c r="B70" s="7">
        <v>3</v>
      </c>
      <c r="C70" s="11" t="s">
        <v>134</v>
      </c>
      <c r="D70" s="15" t="s">
        <v>148</v>
      </c>
      <c r="E70" s="11" t="s">
        <v>139</v>
      </c>
      <c r="F70" s="166" t="s">
        <v>126</v>
      </c>
      <c r="G70" s="167"/>
      <c r="H70" s="51">
        <f>SUM(H71:H72)</f>
        <v>0</v>
      </c>
      <c r="I70" s="51">
        <f>SUM(I71:I72)</f>
        <v>0</v>
      </c>
      <c r="J70" s="51">
        <f>SUM(J71:J72)</f>
        <v>0</v>
      </c>
    </row>
    <row r="71" spans="1:10" s="9" customFormat="1" x14ac:dyDescent="0.2">
      <c r="A71" s="2">
        <v>1</v>
      </c>
      <c r="B71" s="2">
        <v>3</v>
      </c>
      <c r="C71" s="12" t="s">
        <v>134</v>
      </c>
      <c r="D71" s="13" t="s">
        <v>148</v>
      </c>
      <c r="E71" s="12" t="s">
        <v>139</v>
      </c>
      <c r="F71" s="17" t="s">
        <v>169</v>
      </c>
      <c r="G71" s="22" t="s">
        <v>127</v>
      </c>
      <c r="H71" s="52">
        <v>0</v>
      </c>
      <c r="I71" s="48">
        <f>SUM(H71*110/100)</f>
        <v>0</v>
      </c>
      <c r="J71" s="48">
        <f>SUM(I71*110/100)</f>
        <v>0</v>
      </c>
    </row>
    <row r="72" spans="1:10" s="9" customFormat="1" x14ac:dyDescent="0.2">
      <c r="A72" s="100">
        <v>1</v>
      </c>
      <c r="B72" s="100">
        <v>3</v>
      </c>
      <c r="C72" s="108" t="s">
        <v>134</v>
      </c>
      <c r="D72" s="109" t="s">
        <v>148</v>
      </c>
      <c r="E72" s="108" t="s">
        <v>139</v>
      </c>
      <c r="F72" s="109" t="s">
        <v>134</v>
      </c>
      <c r="G72" s="98" t="s">
        <v>128</v>
      </c>
      <c r="H72" s="99">
        <v>0</v>
      </c>
      <c r="I72" s="99">
        <f>SUM(H72*110/100)</f>
        <v>0</v>
      </c>
      <c r="J72" s="99">
        <f>SUM(I72*110/100)</f>
        <v>0</v>
      </c>
    </row>
    <row r="73" spans="1:10" s="9" customFormat="1" x14ac:dyDescent="0.2">
      <c r="A73" s="25"/>
      <c r="B73" s="25"/>
      <c r="C73" s="26"/>
      <c r="D73" s="27"/>
      <c r="E73" s="26"/>
      <c r="F73" s="27"/>
      <c r="G73" s="28"/>
      <c r="H73" s="55"/>
      <c r="I73" s="144" t="s">
        <v>275</v>
      </c>
      <c r="J73" s="144"/>
    </row>
    <row r="74" spans="1:10" s="9" customFormat="1" x14ac:dyDescent="0.2">
      <c r="A74" s="25"/>
      <c r="B74" s="25"/>
      <c r="C74" s="26"/>
      <c r="D74" s="27"/>
      <c r="E74" s="26"/>
      <c r="F74" s="27"/>
      <c r="G74" s="28"/>
      <c r="H74" s="55"/>
      <c r="I74" s="55"/>
      <c r="J74" s="55"/>
    </row>
    <row r="75" spans="1:10" s="9" customFormat="1" x14ac:dyDescent="0.2">
      <c r="A75" s="25"/>
      <c r="B75" s="25"/>
      <c r="C75" s="26"/>
      <c r="D75" s="27"/>
      <c r="E75" s="26"/>
      <c r="F75" s="27"/>
      <c r="G75" s="28"/>
      <c r="H75" s="55"/>
      <c r="I75" s="55"/>
      <c r="J75" s="55"/>
    </row>
    <row r="76" spans="1:10" s="9" customFormat="1" ht="15" customHeight="1" x14ac:dyDescent="0.25">
      <c r="A76" s="154" t="s">
        <v>0</v>
      </c>
      <c r="B76" s="155"/>
      <c r="C76" s="156" t="s">
        <v>1</v>
      </c>
      <c r="D76" s="157"/>
      <c r="E76" s="157"/>
      <c r="F76" s="158"/>
      <c r="G76" s="145" t="s">
        <v>284</v>
      </c>
      <c r="H76" s="147" t="s">
        <v>314</v>
      </c>
      <c r="I76" s="147" t="s">
        <v>315</v>
      </c>
      <c r="J76" s="147" t="s">
        <v>316</v>
      </c>
    </row>
    <row r="77" spans="1:10" s="9" customFormat="1" ht="12.75" customHeight="1" x14ac:dyDescent="0.2">
      <c r="A77" s="120" t="s">
        <v>2</v>
      </c>
      <c r="B77" s="120" t="s">
        <v>3</v>
      </c>
      <c r="C77" s="121" t="s">
        <v>2</v>
      </c>
      <c r="D77" s="121" t="s">
        <v>3</v>
      </c>
      <c r="E77" s="121" t="s">
        <v>4</v>
      </c>
      <c r="F77" s="122" t="s">
        <v>5</v>
      </c>
      <c r="G77" s="146"/>
      <c r="H77" s="148"/>
      <c r="I77" s="148"/>
      <c r="J77" s="148"/>
    </row>
    <row r="78" spans="1:10" s="9" customFormat="1" ht="14.25" x14ac:dyDescent="0.2">
      <c r="A78" s="58">
        <v>1</v>
      </c>
      <c r="B78" s="58">
        <v>3</v>
      </c>
      <c r="C78" s="61" t="s">
        <v>148</v>
      </c>
      <c r="D78" s="202" t="s">
        <v>236</v>
      </c>
      <c r="E78" s="203"/>
      <c r="F78" s="203"/>
      <c r="G78" s="204"/>
      <c r="H78" s="57">
        <f>SUM(H107+H120+H79+H128+H168+H173+H194)</f>
        <v>34755000</v>
      </c>
      <c r="I78" s="57">
        <f>SUM(I107+I120+I79+I128+I168+I173+I194)</f>
        <v>38230500</v>
      </c>
      <c r="J78" s="57">
        <f>SUM(J107+J120+J79+J128+J168+J173+J194)</f>
        <v>42053550</v>
      </c>
    </row>
    <row r="79" spans="1:10" s="9" customFormat="1" x14ac:dyDescent="0.2">
      <c r="A79" s="5">
        <v>1</v>
      </c>
      <c r="B79" s="5">
        <v>3</v>
      </c>
      <c r="C79" s="6" t="s">
        <v>148</v>
      </c>
      <c r="D79" s="141" t="s">
        <v>134</v>
      </c>
      <c r="E79" s="199" t="s">
        <v>18</v>
      </c>
      <c r="F79" s="200"/>
      <c r="G79" s="201"/>
      <c r="H79" s="50">
        <f>SUM(H80+H86+H89+H94+H97+H100+H103+H105)</f>
        <v>8170000</v>
      </c>
      <c r="I79" s="50">
        <f>SUM(I80+I86+I89+I94+I97+I100+I103+I105)</f>
        <v>8987000</v>
      </c>
      <c r="J79" s="50">
        <f>SUM(J80+J86+J89+J94+J97+J100+J103+J105)</f>
        <v>9885700</v>
      </c>
    </row>
    <row r="80" spans="1:10" s="9" customFormat="1" x14ac:dyDescent="0.2">
      <c r="A80" s="7">
        <v>1</v>
      </c>
      <c r="B80" s="7">
        <v>3</v>
      </c>
      <c r="C80" s="8" t="s">
        <v>148</v>
      </c>
      <c r="D80" s="8" t="s">
        <v>134</v>
      </c>
      <c r="E80" s="8" t="s">
        <v>169</v>
      </c>
      <c r="F80" s="149" t="s">
        <v>17</v>
      </c>
      <c r="G80" s="150"/>
      <c r="H80" s="51">
        <f>SUM(H81:H85)</f>
        <v>500000</v>
      </c>
      <c r="I80" s="51">
        <f>SUM(I81:I85)</f>
        <v>550000</v>
      </c>
      <c r="J80" s="51">
        <f>SUM(J81:J85)</f>
        <v>605000</v>
      </c>
    </row>
    <row r="81" spans="1:10" s="9" customFormat="1" x14ac:dyDescent="0.2">
      <c r="A81" s="2">
        <v>1</v>
      </c>
      <c r="B81" s="2">
        <v>3</v>
      </c>
      <c r="C81" s="1" t="s">
        <v>148</v>
      </c>
      <c r="D81" s="1" t="s">
        <v>134</v>
      </c>
      <c r="E81" s="1" t="s">
        <v>169</v>
      </c>
      <c r="F81" s="18" t="s">
        <v>169</v>
      </c>
      <c r="G81" s="23" t="s">
        <v>6</v>
      </c>
      <c r="H81" s="52">
        <v>250000</v>
      </c>
      <c r="I81" s="48">
        <f t="shared" ref="I81:J87" si="2">SUM(H81*110/100)</f>
        <v>275000</v>
      </c>
      <c r="J81" s="48">
        <f t="shared" si="2"/>
        <v>302500</v>
      </c>
    </row>
    <row r="82" spans="1:10" s="9" customFormat="1" x14ac:dyDescent="0.2">
      <c r="A82" s="2">
        <v>1</v>
      </c>
      <c r="B82" s="2">
        <v>3</v>
      </c>
      <c r="C82" s="1" t="s">
        <v>148</v>
      </c>
      <c r="D82" s="1" t="s">
        <v>134</v>
      </c>
      <c r="E82" s="1" t="s">
        <v>169</v>
      </c>
      <c r="F82" s="18" t="s">
        <v>134</v>
      </c>
      <c r="G82" s="23" t="s">
        <v>7</v>
      </c>
      <c r="H82" s="52">
        <v>50000</v>
      </c>
      <c r="I82" s="48">
        <f t="shared" si="2"/>
        <v>55000</v>
      </c>
      <c r="J82" s="48">
        <f t="shared" si="2"/>
        <v>60500</v>
      </c>
    </row>
    <row r="83" spans="1:10" s="9" customFormat="1" x14ac:dyDescent="0.2">
      <c r="A83" s="2">
        <v>1</v>
      </c>
      <c r="B83" s="2">
        <v>3</v>
      </c>
      <c r="C83" s="1" t="s">
        <v>148</v>
      </c>
      <c r="D83" s="1" t="s">
        <v>134</v>
      </c>
      <c r="E83" s="1" t="s">
        <v>169</v>
      </c>
      <c r="F83" s="18" t="s">
        <v>136</v>
      </c>
      <c r="G83" s="23" t="s">
        <v>205</v>
      </c>
      <c r="H83" s="52">
        <v>0</v>
      </c>
      <c r="I83" s="48">
        <f t="shared" si="2"/>
        <v>0</v>
      </c>
      <c r="J83" s="48">
        <f t="shared" si="2"/>
        <v>0</v>
      </c>
    </row>
    <row r="84" spans="1:10" s="9" customFormat="1" x14ac:dyDescent="0.2">
      <c r="A84" s="2">
        <v>1</v>
      </c>
      <c r="B84" s="2">
        <v>3</v>
      </c>
      <c r="C84" s="1" t="s">
        <v>148</v>
      </c>
      <c r="D84" s="1" t="s">
        <v>134</v>
      </c>
      <c r="E84" s="1" t="s">
        <v>169</v>
      </c>
      <c r="F84" s="18" t="s">
        <v>133</v>
      </c>
      <c r="G84" s="23" t="s">
        <v>8</v>
      </c>
      <c r="H84" s="52">
        <v>100000</v>
      </c>
      <c r="I84" s="48">
        <f t="shared" si="2"/>
        <v>110000</v>
      </c>
      <c r="J84" s="48">
        <f t="shared" si="2"/>
        <v>121000</v>
      </c>
    </row>
    <row r="85" spans="1:10" s="9" customFormat="1" x14ac:dyDescent="0.2">
      <c r="A85" s="2">
        <v>1</v>
      </c>
      <c r="B85" s="2">
        <v>3</v>
      </c>
      <c r="C85" s="1" t="s">
        <v>148</v>
      </c>
      <c r="D85" s="1" t="s">
        <v>134</v>
      </c>
      <c r="E85" s="1" t="s">
        <v>169</v>
      </c>
      <c r="F85" s="18">
        <v>90</v>
      </c>
      <c r="G85" s="23" t="s">
        <v>9</v>
      </c>
      <c r="H85" s="52">
        <v>100000</v>
      </c>
      <c r="I85" s="48">
        <f t="shared" si="2"/>
        <v>110000</v>
      </c>
      <c r="J85" s="48">
        <f t="shared" si="2"/>
        <v>121000</v>
      </c>
    </row>
    <row r="86" spans="1:10" s="9" customFormat="1" x14ac:dyDescent="0.2">
      <c r="A86" s="8" t="s">
        <v>169</v>
      </c>
      <c r="B86" s="8" t="s">
        <v>148</v>
      </c>
      <c r="C86" s="8" t="s">
        <v>148</v>
      </c>
      <c r="D86" s="8" t="s">
        <v>134</v>
      </c>
      <c r="E86" s="8" t="s">
        <v>134</v>
      </c>
      <c r="F86" s="149" t="s">
        <v>16</v>
      </c>
      <c r="G86" s="150"/>
      <c r="H86" s="51">
        <f>SUM(H87:H88)</f>
        <v>20000</v>
      </c>
      <c r="I86" s="51">
        <f t="shared" ref="I86:J86" si="3">SUM(I87:I88)</f>
        <v>22000</v>
      </c>
      <c r="J86" s="51">
        <f t="shared" si="3"/>
        <v>24200</v>
      </c>
    </row>
    <row r="87" spans="1:10" s="9" customFormat="1" x14ac:dyDescent="0.2">
      <c r="A87" s="2">
        <v>1</v>
      </c>
      <c r="B87" s="2">
        <v>3</v>
      </c>
      <c r="C87" s="1" t="s">
        <v>148</v>
      </c>
      <c r="D87" s="1" t="s">
        <v>134</v>
      </c>
      <c r="E87" s="1" t="s">
        <v>134</v>
      </c>
      <c r="F87" s="18" t="s">
        <v>169</v>
      </c>
      <c r="G87" s="23" t="s">
        <v>312</v>
      </c>
      <c r="H87" s="52">
        <v>10000</v>
      </c>
      <c r="I87" s="48">
        <f t="shared" si="2"/>
        <v>11000</v>
      </c>
      <c r="J87" s="48">
        <f t="shared" si="2"/>
        <v>12100</v>
      </c>
    </row>
    <row r="88" spans="1:10" s="9" customFormat="1" x14ac:dyDescent="0.2">
      <c r="A88" s="2">
        <v>1</v>
      </c>
      <c r="B88" s="2">
        <v>3</v>
      </c>
      <c r="C88" s="1" t="s">
        <v>148</v>
      </c>
      <c r="D88" s="1" t="s">
        <v>134</v>
      </c>
      <c r="E88" s="1" t="s">
        <v>134</v>
      </c>
      <c r="F88" s="18" t="s">
        <v>134</v>
      </c>
      <c r="G88" s="23" t="s">
        <v>10</v>
      </c>
      <c r="H88" s="52">
        <v>10000</v>
      </c>
      <c r="I88" s="48">
        <f>SUM(H88*110/100)</f>
        <v>11000</v>
      </c>
      <c r="J88" s="48">
        <f>SUM(I88*110/100)</f>
        <v>12100</v>
      </c>
    </row>
    <row r="89" spans="1:10" s="9" customFormat="1" x14ac:dyDescent="0.2">
      <c r="A89" s="7">
        <v>1</v>
      </c>
      <c r="B89" s="7">
        <v>3</v>
      </c>
      <c r="C89" s="8" t="s">
        <v>148</v>
      </c>
      <c r="D89" s="8" t="s">
        <v>134</v>
      </c>
      <c r="E89" s="8" t="s">
        <v>148</v>
      </c>
      <c r="F89" s="149" t="s">
        <v>11</v>
      </c>
      <c r="G89" s="150"/>
      <c r="H89" s="51">
        <f>SUM(H90:H93)</f>
        <v>7050000</v>
      </c>
      <c r="I89" s="51">
        <f>SUM(I90:I93)</f>
        <v>7755000</v>
      </c>
      <c r="J89" s="51">
        <f>SUM(J90:J93)</f>
        <v>8530500</v>
      </c>
    </row>
    <row r="90" spans="1:10" s="9" customFormat="1" x14ac:dyDescent="0.2">
      <c r="A90" s="2">
        <v>1</v>
      </c>
      <c r="B90" s="2">
        <v>3</v>
      </c>
      <c r="C90" s="1" t="s">
        <v>148</v>
      </c>
      <c r="D90" s="1" t="s">
        <v>134</v>
      </c>
      <c r="E90" s="1" t="s">
        <v>148</v>
      </c>
      <c r="F90" s="18" t="s">
        <v>169</v>
      </c>
      <c r="G90" s="23" t="s">
        <v>12</v>
      </c>
      <c r="H90" s="52">
        <v>0</v>
      </c>
      <c r="I90" s="48">
        <f t="shared" ref="I90:J93" si="4">SUM(H90*110/100)</f>
        <v>0</v>
      </c>
      <c r="J90" s="48">
        <f t="shared" si="4"/>
        <v>0</v>
      </c>
    </row>
    <row r="91" spans="1:10" s="9" customFormat="1" x14ac:dyDescent="0.2">
      <c r="A91" s="2">
        <v>1</v>
      </c>
      <c r="B91" s="2">
        <v>3</v>
      </c>
      <c r="C91" s="1" t="s">
        <v>148</v>
      </c>
      <c r="D91" s="1" t="s">
        <v>134</v>
      </c>
      <c r="E91" s="1" t="s">
        <v>148</v>
      </c>
      <c r="F91" s="18" t="s">
        <v>134</v>
      </c>
      <c r="G91" s="23" t="s">
        <v>13</v>
      </c>
      <c r="H91" s="52">
        <v>7000000</v>
      </c>
      <c r="I91" s="48">
        <f t="shared" si="4"/>
        <v>7700000</v>
      </c>
      <c r="J91" s="48">
        <f t="shared" si="4"/>
        <v>8470000</v>
      </c>
    </row>
    <row r="92" spans="1:10" s="9" customFormat="1" x14ac:dyDescent="0.2">
      <c r="A92" s="2">
        <v>1</v>
      </c>
      <c r="B92" s="2">
        <v>3</v>
      </c>
      <c r="C92" s="1" t="s">
        <v>148</v>
      </c>
      <c r="D92" s="1" t="s">
        <v>134</v>
      </c>
      <c r="E92" s="1" t="s">
        <v>148</v>
      </c>
      <c r="F92" s="18" t="s">
        <v>148</v>
      </c>
      <c r="G92" s="23" t="s">
        <v>14</v>
      </c>
      <c r="H92" s="52">
        <v>50000</v>
      </c>
      <c r="I92" s="48">
        <f t="shared" si="4"/>
        <v>55000</v>
      </c>
      <c r="J92" s="48">
        <f t="shared" si="4"/>
        <v>60500</v>
      </c>
    </row>
    <row r="93" spans="1:10" s="9" customFormat="1" x14ac:dyDescent="0.2">
      <c r="A93" s="2">
        <v>1</v>
      </c>
      <c r="B93" s="2">
        <v>3</v>
      </c>
      <c r="C93" s="1" t="s">
        <v>148</v>
      </c>
      <c r="D93" s="1" t="s">
        <v>134</v>
      </c>
      <c r="E93" s="1" t="s">
        <v>148</v>
      </c>
      <c r="F93" s="18">
        <v>90</v>
      </c>
      <c r="G93" s="23" t="s">
        <v>15</v>
      </c>
      <c r="H93" s="52">
        <v>0</v>
      </c>
      <c r="I93" s="48">
        <f t="shared" si="4"/>
        <v>0</v>
      </c>
      <c r="J93" s="48">
        <f t="shared" si="4"/>
        <v>0</v>
      </c>
    </row>
    <row r="94" spans="1:10" s="9" customFormat="1" x14ac:dyDescent="0.2">
      <c r="A94" s="7">
        <v>1</v>
      </c>
      <c r="B94" s="7">
        <v>3</v>
      </c>
      <c r="C94" s="8" t="s">
        <v>148</v>
      </c>
      <c r="D94" s="8" t="s">
        <v>134</v>
      </c>
      <c r="E94" s="8" t="s">
        <v>136</v>
      </c>
      <c r="F94" s="149" t="s">
        <v>19</v>
      </c>
      <c r="G94" s="150"/>
      <c r="H94" s="51">
        <f>SUM(H95:H96)</f>
        <v>20000</v>
      </c>
      <c r="I94" s="51">
        <f>SUM(I95:I96)</f>
        <v>22000</v>
      </c>
      <c r="J94" s="51">
        <f>SUM(J95:J96)</f>
        <v>24200</v>
      </c>
    </row>
    <row r="95" spans="1:10" s="9" customFormat="1" x14ac:dyDescent="0.2">
      <c r="A95" s="2">
        <v>1</v>
      </c>
      <c r="B95" s="2">
        <v>3</v>
      </c>
      <c r="C95" s="1" t="s">
        <v>148</v>
      </c>
      <c r="D95" s="1" t="s">
        <v>134</v>
      </c>
      <c r="E95" s="1" t="s">
        <v>136</v>
      </c>
      <c r="F95" s="18" t="s">
        <v>169</v>
      </c>
      <c r="G95" s="23" t="s">
        <v>20</v>
      </c>
      <c r="H95" s="52">
        <v>10000</v>
      </c>
      <c r="I95" s="48">
        <f>SUM(H95*110/100)</f>
        <v>11000</v>
      </c>
      <c r="J95" s="48">
        <f>SUM(I95*110/100)</f>
        <v>12100</v>
      </c>
    </row>
    <row r="96" spans="1:10" s="9" customFormat="1" x14ac:dyDescent="0.2">
      <c r="A96" s="2">
        <v>1</v>
      </c>
      <c r="B96" s="2">
        <v>3</v>
      </c>
      <c r="C96" s="101" t="s">
        <v>148</v>
      </c>
      <c r="D96" s="101" t="s">
        <v>134</v>
      </c>
      <c r="E96" s="101" t="s">
        <v>136</v>
      </c>
      <c r="F96" s="102" t="s">
        <v>134</v>
      </c>
      <c r="G96" s="103" t="s">
        <v>21</v>
      </c>
      <c r="H96" s="99">
        <v>10000</v>
      </c>
      <c r="I96" s="99">
        <f>SUM(H96*110/100)</f>
        <v>11000</v>
      </c>
      <c r="J96" s="99">
        <f>SUM(I96*110/100)</f>
        <v>12100</v>
      </c>
    </row>
    <row r="97" spans="1:10" s="9" customFormat="1" x14ac:dyDescent="0.2">
      <c r="A97" s="7">
        <v>1</v>
      </c>
      <c r="B97" s="7">
        <v>3</v>
      </c>
      <c r="C97" s="8" t="s">
        <v>148</v>
      </c>
      <c r="D97" s="8" t="s">
        <v>134</v>
      </c>
      <c r="E97" s="8" t="s">
        <v>133</v>
      </c>
      <c r="F97" s="149" t="s">
        <v>22</v>
      </c>
      <c r="G97" s="150"/>
      <c r="H97" s="51">
        <f>SUM(H98:H99)</f>
        <v>20000</v>
      </c>
      <c r="I97" s="51">
        <f>SUM(I98:I99)</f>
        <v>22000</v>
      </c>
      <c r="J97" s="51">
        <f>SUM(J98:J99)</f>
        <v>24200</v>
      </c>
    </row>
    <row r="98" spans="1:10" s="9" customFormat="1" x14ac:dyDescent="0.2">
      <c r="A98" s="2">
        <v>1</v>
      </c>
      <c r="B98" s="2">
        <v>3</v>
      </c>
      <c r="C98" s="1" t="s">
        <v>148</v>
      </c>
      <c r="D98" s="1" t="s">
        <v>134</v>
      </c>
      <c r="E98" s="1" t="s">
        <v>133</v>
      </c>
      <c r="F98" s="18" t="s">
        <v>169</v>
      </c>
      <c r="G98" s="23" t="s">
        <v>23</v>
      </c>
      <c r="H98" s="52">
        <v>10000</v>
      </c>
      <c r="I98" s="48">
        <f>SUM(H98*110/100)</f>
        <v>11000</v>
      </c>
      <c r="J98" s="48">
        <f>SUM(I98*110/100)</f>
        <v>12100</v>
      </c>
    </row>
    <row r="99" spans="1:10" s="9" customFormat="1" x14ac:dyDescent="0.2">
      <c r="A99" s="2">
        <v>1</v>
      </c>
      <c r="B99" s="2">
        <v>3</v>
      </c>
      <c r="C99" s="1" t="s">
        <v>148</v>
      </c>
      <c r="D99" s="1" t="s">
        <v>134</v>
      </c>
      <c r="E99" s="1" t="s">
        <v>133</v>
      </c>
      <c r="F99" s="18">
        <v>90</v>
      </c>
      <c r="G99" s="23" t="s">
        <v>24</v>
      </c>
      <c r="H99" s="52">
        <v>10000</v>
      </c>
      <c r="I99" s="48">
        <f>SUM(H99*110/100)</f>
        <v>11000</v>
      </c>
      <c r="J99" s="48">
        <f>SUM(I99*110/100)</f>
        <v>12100</v>
      </c>
    </row>
    <row r="100" spans="1:10" s="9" customFormat="1" x14ac:dyDescent="0.2">
      <c r="A100" s="7">
        <v>1</v>
      </c>
      <c r="B100" s="7">
        <v>3</v>
      </c>
      <c r="C100" s="8" t="s">
        <v>148</v>
      </c>
      <c r="D100" s="8" t="s">
        <v>134</v>
      </c>
      <c r="E100" s="8" t="s">
        <v>139</v>
      </c>
      <c r="F100" s="149" t="s">
        <v>25</v>
      </c>
      <c r="G100" s="150"/>
      <c r="H100" s="51">
        <f>SUM(H101:H102)</f>
        <v>510000</v>
      </c>
      <c r="I100" s="51">
        <f>SUM(I101:I102)</f>
        <v>561000</v>
      </c>
      <c r="J100" s="51">
        <f>SUM(J101:J102)</f>
        <v>617100</v>
      </c>
    </row>
    <row r="101" spans="1:10" s="9" customFormat="1" x14ac:dyDescent="0.2">
      <c r="A101" s="2">
        <v>1</v>
      </c>
      <c r="B101" s="2">
        <v>3</v>
      </c>
      <c r="C101" s="1" t="s">
        <v>148</v>
      </c>
      <c r="D101" s="1" t="s">
        <v>134</v>
      </c>
      <c r="E101" s="1" t="s">
        <v>139</v>
      </c>
      <c r="F101" s="18" t="s">
        <v>169</v>
      </c>
      <c r="G101" s="23" t="s">
        <v>26</v>
      </c>
      <c r="H101" s="52">
        <v>500000</v>
      </c>
      <c r="I101" s="48">
        <f>SUM(H101*110/100)</f>
        <v>550000</v>
      </c>
      <c r="J101" s="48">
        <f>SUM(I101*110/100)</f>
        <v>605000</v>
      </c>
    </row>
    <row r="102" spans="1:10" s="9" customFormat="1" x14ac:dyDescent="0.2">
      <c r="A102" s="2">
        <v>1</v>
      </c>
      <c r="B102" s="2">
        <v>3</v>
      </c>
      <c r="C102" s="1" t="s">
        <v>148</v>
      </c>
      <c r="D102" s="1" t="s">
        <v>134</v>
      </c>
      <c r="E102" s="1" t="s">
        <v>139</v>
      </c>
      <c r="F102" s="18">
        <v>90</v>
      </c>
      <c r="G102" s="23" t="s">
        <v>27</v>
      </c>
      <c r="H102" s="52">
        <v>10000</v>
      </c>
      <c r="I102" s="48">
        <f>SUM(H102*110/100)</f>
        <v>11000</v>
      </c>
      <c r="J102" s="48">
        <f>SUM(I102*110/100)</f>
        <v>12100</v>
      </c>
    </row>
    <row r="103" spans="1:10" s="9" customFormat="1" x14ac:dyDescent="0.2">
      <c r="A103" s="7">
        <v>1</v>
      </c>
      <c r="B103" s="7">
        <v>3</v>
      </c>
      <c r="C103" s="4" t="s">
        <v>148</v>
      </c>
      <c r="D103" s="4" t="s">
        <v>134</v>
      </c>
      <c r="E103" s="4" t="s">
        <v>141</v>
      </c>
      <c r="F103" s="149" t="s">
        <v>270</v>
      </c>
      <c r="G103" s="150"/>
      <c r="H103" s="51">
        <f>SUM(H104)</f>
        <v>0</v>
      </c>
      <c r="I103" s="51">
        <f>SUM(I104)</f>
        <v>0</v>
      </c>
      <c r="J103" s="51">
        <f>SUM(J104)</f>
        <v>0</v>
      </c>
    </row>
    <row r="104" spans="1:10" s="9" customFormat="1" x14ac:dyDescent="0.2">
      <c r="A104" s="2">
        <v>1</v>
      </c>
      <c r="B104" s="2">
        <v>3</v>
      </c>
      <c r="C104" s="1" t="s">
        <v>148</v>
      </c>
      <c r="D104" s="1" t="s">
        <v>134</v>
      </c>
      <c r="E104" s="1" t="s">
        <v>141</v>
      </c>
      <c r="F104" s="18" t="s">
        <v>169</v>
      </c>
      <c r="G104" s="23" t="s">
        <v>219</v>
      </c>
      <c r="H104" s="52">
        <v>0</v>
      </c>
      <c r="I104" s="48">
        <f>SUM(H104*110/100)</f>
        <v>0</v>
      </c>
      <c r="J104" s="48">
        <f>SUM(I104*110/100)</f>
        <v>0</v>
      </c>
    </row>
    <row r="105" spans="1:10" s="9" customFormat="1" x14ac:dyDescent="0.2">
      <c r="A105" s="7">
        <v>1</v>
      </c>
      <c r="B105" s="7">
        <v>3</v>
      </c>
      <c r="C105" s="4" t="s">
        <v>148</v>
      </c>
      <c r="D105" s="4" t="s">
        <v>134</v>
      </c>
      <c r="E105" s="4" t="s">
        <v>191</v>
      </c>
      <c r="F105" s="149" t="s">
        <v>28</v>
      </c>
      <c r="G105" s="150"/>
      <c r="H105" s="51">
        <f>SUM(H106)</f>
        <v>50000</v>
      </c>
      <c r="I105" s="51">
        <f>SUM(I106)</f>
        <v>55000</v>
      </c>
      <c r="J105" s="51">
        <f>SUM(J106)</f>
        <v>60500</v>
      </c>
    </row>
    <row r="106" spans="1:10" s="9" customFormat="1" x14ac:dyDescent="0.2">
      <c r="A106" s="2">
        <v>1</v>
      </c>
      <c r="B106" s="2">
        <v>3</v>
      </c>
      <c r="C106" s="32" t="s">
        <v>148</v>
      </c>
      <c r="D106" s="32" t="s">
        <v>134</v>
      </c>
      <c r="E106" s="32" t="s">
        <v>191</v>
      </c>
      <c r="F106" s="63">
        <v>90</v>
      </c>
      <c r="G106" s="33" t="s">
        <v>28</v>
      </c>
      <c r="H106" s="56">
        <v>50000</v>
      </c>
      <c r="I106" s="56">
        <f>SUM(H106*110/100)</f>
        <v>55000</v>
      </c>
      <c r="J106" s="56">
        <f>SUM(I106*110/100)</f>
        <v>60500</v>
      </c>
    </row>
    <row r="107" spans="1:10" s="9" customFormat="1" x14ac:dyDescent="0.2">
      <c r="A107" s="5">
        <v>1</v>
      </c>
      <c r="B107" s="5">
        <v>3</v>
      </c>
      <c r="C107" s="10" t="s">
        <v>148</v>
      </c>
      <c r="D107" s="16" t="s">
        <v>148</v>
      </c>
      <c r="E107" s="164" t="s">
        <v>29</v>
      </c>
      <c r="F107" s="164"/>
      <c r="G107" s="164"/>
      <c r="H107" s="50">
        <f>SUM(H108+H110+H112+H117)</f>
        <v>305000</v>
      </c>
      <c r="I107" s="50">
        <f>SUM(I108+I110+I112+I117)</f>
        <v>335500</v>
      </c>
      <c r="J107" s="50">
        <f>SUM(J108+J110+J112+J117)</f>
        <v>369050</v>
      </c>
    </row>
    <row r="108" spans="1:10" s="9" customFormat="1" x14ac:dyDescent="0.2">
      <c r="A108" s="7">
        <v>1</v>
      </c>
      <c r="B108" s="7">
        <v>3</v>
      </c>
      <c r="C108" s="11" t="s">
        <v>148</v>
      </c>
      <c r="D108" s="15" t="s">
        <v>148</v>
      </c>
      <c r="E108" s="97" t="s">
        <v>169</v>
      </c>
      <c r="F108" s="165" t="s">
        <v>30</v>
      </c>
      <c r="G108" s="165"/>
      <c r="H108" s="51">
        <f>SUM(H109)</f>
        <v>300000</v>
      </c>
      <c r="I108" s="51">
        <f>SUM(I109)</f>
        <v>330000</v>
      </c>
      <c r="J108" s="51">
        <f>SUM(J109)</f>
        <v>363000</v>
      </c>
    </row>
    <row r="109" spans="1:10" s="9" customFormat="1" x14ac:dyDescent="0.2">
      <c r="A109" s="2">
        <v>1</v>
      </c>
      <c r="B109" s="2">
        <v>3</v>
      </c>
      <c r="C109" s="12" t="s">
        <v>148</v>
      </c>
      <c r="D109" s="13" t="s">
        <v>148</v>
      </c>
      <c r="E109" s="117" t="s">
        <v>169</v>
      </c>
      <c r="F109" s="111" t="s">
        <v>169</v>
      </c>
      <c r="G109" s="112" t="s">
        <v>30</v>
      </c>
      <c r="H109" s="52">
        <v>300000</v>
      </c>
      <c r="I109" s="48">
        <f>SUM(H109*110/100)</f>
        <v>330000</v>
      </c>
      <c r="J109" s="48">
        <f>SUM(I109*110/100)</f>
        <v>363000</v>
      </c>
    </row>
    <row r="110" spans="1:10" s="9" customFormat="1" x14ac:dyDescent="0.2">
      <c r="A110" s="7">
        <v>1</v>
      </c>
      <c r="B110" s="7">
        <v>3</v>
      </c>
      <c r="C110" s="11" t="s">
        <v>148</v>
      </c>
      <c r="D110" s="15" t="s">
        <v>148</v>
      </c>
      <c r="E110" s="11" t="s">
        <v>134</v>
      </c>
      <c r="F110" s="166" t="s">
        <v>31</v>
      </c>
      <c r="G110" s="167"/>
      <c r="H110" s="51">
        <f>SUM(H111)</f>
        <v>5000</v>
      </c>
      <c r="I110" s="51">
        <f>SUM(I111)</f>
        <v>5500</v>
      </c>
      <c r="J110" s="51">
        <f>SUM(J111)</f>
        <v>6050</v>
      </c>
    </row>
    <row r="111" spans="1:10" s="9" customFormat="1" x14ac:dyDescent="0.2">
      <c r="A111" s="2">
        <v>1</v>
      </c>
      <c r="B111" s="2">
        <v>3</v>
      </c>
      <c r="C111" s="12" t="s">
        <v>148</v>
      </c>
      <c r="D111" s="13" t="s">
        <v>148</v>
      </c>
      <c r="E111" s="12" t="s">
        <v>134</v>
      </c>
      <c r="F111" s="17" t="s">
        <v>169</v>
      </c>
      <c r="G111" s="22" t="s">
        <v>31</v>
      </c>
      <c r="H111" s="52">
        <v>5000</v>
      </c>
      <c r="I111" s="48">
        <f>SUM(H111*110/100)</f>
        <v>5500</v>
      </c>
      <c r="J111" s="48">
        <f>SUM(I111*110/100)</f>
        <v>6050</v>
      </c>
    </row>
    <row r="112" spans="1:10" s="9" customFormat="1" x14ac:dyDescent="0.2">
      <c r="A112" s="7">
        <v>1</v>
      </c>
      <c r="B112" s="7">
        <v>3</v>
      </c>
      <c r="C112" s="11" t="s">
        <v>148</v>
      </c>
      <c r="D112" s="15" t="s">
        <v>148</v>
      </c>
      <c r="E112" s="11" t="s">
        <v>148</v>
      </c>
      <c r="F112" s="166" t="s">
        <v>32</v>
      </c>
      <c r="G112" s="167"/>
      <c r="H112" s="51">
        <f>SUM(H113)</f>
        <v>0</v>
      </c>
      <c r="I112" s="51">
        <f>SUM(I113)</f>
        <v>0</v>
      </c>
      <c r="J112" s="51">
        <f>SUM(J113)</f>
        <v>0</v>
      </c>
    </row>
    <row r="113" spans="1:10" s="9" customFormat="1" ht="15" customHeight="1" x14ac:dyDescent="0.2">
      <c r="A113" s="134">
        <v>1</v>
      </c>
      <c r="B113" s="134">
        <v>3</v>
      </c>
      <c r="C113" s="135" t="s">
        <v>148</v>
      </c>
      <c r="D113" s="136" t="s">
        <v>148</v>
      </c>
      <c r="E113" s="135" t="s">
        <v>148</v>
      </c>
      <c r="F113" s="136" t="s">
        <v>169</v>
      </c>
      <c r="G113" s="137" t="s">
        <v>32</v>
      </c>
      <c r="H113" s="133">
        <v>0</v>
      </c>
      <c r="I113" s="133">
        <f>SUM(H113*110/100)</f>
        <v>0</v>
      </c>
      <c r="J113" s="133">
        <f>SUM(I113*110/100)</f>
        <v>0</v>
      </c>
    </row>
    <row r="114" spans="1:10" s="9" customFormat="1" ht="15" customHeight="1" x14ac:dyDescent="0.2">
      <c r="A114" s="25"/>
      <c r="B114" s="25"/>
      <c r="C114" s="26"/>
      <c r="D114" s="27"/>
      <c r="E114" s="26"/>
      <c r="F114" s="27"/>
      <c r="G114" s="28"/>
      <c r="H114" s="55"/>
      <c r="I114" s="208" t="s">
        <v>274</v>
      </c>
      <c r="J114" s="208"/>
    </row>
    <row r="115" spans="1:10" s="9" customFormat="1" ht="12.75" customHeight="1" x14ac:dyDescent="0.25">
      <c r="A115" s="168" t="s">
        <v>0</v>
      </c>
      <c r="B115" s="169"/>
      <c r="C115" s="170" t="s">
        <v>1</v>
      </c>
      <c r="D115" s="171"/>
      <c r="E115" s="171"/>
      <c r="F115" s="172"/>
      <c r="G115" s="173" t="s">
        <v>284</v>
      </c>
      <c r="H115" s="147" t="s">
        <v>314</v>
      </c>
      <c r="I115" s="147" t="s">
        <v>315</v>
      </c>
      <c r="J115" s="147" t="s">
        <v>316</v>
      </c>
    </row>
    <row r="116" spans="1:10" s="9" customFormat="1" ht="15" customHeight="1" x14ac:dyDescent="0.2">
      <c r="A116" s="138" t="s">
        <v>2</v>
      </c>
      <c r="B116" s="138" t="s">
        <v>3</v>
      </c>
      <c r="C116" s="139" t="s">
        <v>2</v>
      </c>
      <c r="D116" s="139" t="s">
        <v>3</v>
      </c>
      <c r="E116" s="139" t="s">
        <v>4</v>
      </c>
      <c r="F116" s="140" t="s">
        <v>5</v>
      </c>
      <c r="G116" s="174"/>
      <c r="H116" s="148"/>
      <c r="I116" s="148"/>
      <c r="J116" s="148"/>
    </row>
    <row r="117" spans="1:10" s="9" customFormat="1" x14ac:dyDescent="0.2">
      <c r="A117" s="7">
        <v>1</v>
      </c>
      <c r="B117" s="7">
        <v>3</v>
      </c>
      <c r="C117" s="11" t="s">
        <v>148</v>
      </c>
      <c r="D117" s="15" t="s">
        <v>148</v>
      </c>
      <c r="E117" s="11" t="s">
        <v>133</v>
      </c>
      <c r="F117" s="166" t="s">
        <v>33</v>
      </c>
      <c r="G117" s="167"/>
      <c r="H117" s="51">
        <f>SUM(H118:H119)</f>
        <v>0</v>
      </c>
      <c r="I117" s="51">
        <f>SUM(I118:I119)</f>
        <v>0</v>
      </c>
      <c r="J117" s="51">
        <f>SUM(J118:J119)</f>
        <v>0</v>
      </c>
    </row>
    <row r="118" spans="1:10" s="9" customFormat="1" x14ac:dyDescent="0.2">
      <c r="A118" s="2">
        <v>1</v>
      </c>
      <c r="B118" s="2">
        <v>3</v>
      </c>
      <c r="C118" s="66" t="s">
        <v>148</v>
      </c>
      <c r="D118" s="67" t="s">
        <v>148</v>
      </c>
      <c r="E118" s="66" t="s">
        <v>133</v>
      </c>
      <c r="F118" s="67" t="s">
        <v>169</v>
      </c>
      <c r="G118" s="68" t="s">
        <v>34</v>
      </c>
      <c r="H118" s="69">
        <v>0</v>
      </c>
      <c r="I118" s="69">
        <f>SUM(H118*110/100)</f>
        <v>0</v>
      </c>
      <c r="J118" s="69">
        <f>SUM(I118*110/100)</f>
        <v>0</v>
      </c>
    </row>
    <row r="119" spans="1:10" s="9" customFormat="1" x14ac:dyDescent="0.2">
      <c r="A119" s="31">
        <v>1</v>
      </c>
      <c r="B119" s="31">
        <v>3</v>
      </c>
      <c r="C119" s="71" t="s">
        <v>148</v>
      </c>
      <c r="D119" s="72" t="s">
        <v>148</v>
      </c>
      <c r="E119" s="71" t="s">
        <v>133</v>
      </c>
      <c r="F119" s="72" t="s">
        <v>134</v>
      </c>
      <c r="G119" s="70" t="s">
        <v>35</v>
      </c>
      <c r="H119" s="56">
        <v>0</v>
      </c>
      <c r="I119" s="56">
        <f>SUM(H119*110/100)</f>
        <v>0</v>
      </c>
      <c r="J119" s="56">
        <f>SUM(I119*110/100)</f>
        <v>0</v>
      </c>
    </row>
    <row r="120" spans="1:10" s="9" customFormat="1" x14ac:dyDescent="0.2">
      <c r="A120" s="34">
        <v>1</v>
      </c>
      <c r="B120" s="34">
        <v>3</v>
      </c>
      <c r="C120" s="35" t="s">
        <v>148</v>
      </c>
      <c r="D120" s="36" t="s">
        <v>136</v>
      </c>
      <c r="E120" s="164" t="s">
        <v>237</v>
      </c>
      <c r="F120" s="164"/>
      <c r="G120" s="164"/>
      <c r="H120" s="50">
        <f>SUM(H121+H125)</f>
        <v>130000</v>
      </c>
      <c r="I120" s="50">
        <f>SUM(I121+I125)</f>
        <v>143000</v>
      </c>
      <c r="J120" s="50">
        <f>SUM(J121+J125)</f>
        <v>157300</v>
      </c>
    </row>
    <row r="121" spans="1:10" s="9" customFormat="1" x14ac:dyDescent="0.2">
      <c r="A121" s="7">
        <v>1</v>
      </c>
      <c r="B121" s="7">
        <v>3</v>
      </c>
      <c r="C121" s="11" t="s">
        <v>148</v>
      </c>
      <c r="D121" s="15" t="s">
        <v>136</v>
      </c>
      <c r="E121" s="97" t="s">
        <v>134</v>
      </c>
      <c r="F121" s="165" t="s">
        <v>36</v>
      </c>
      <c r="G121" s="165"/>
      <c r="H121" s="51">
        <f>SUM(H122:H124)</f>
        <v>20000</v>
      </c>
      <c r="I121" s="51">
        <f>SUM(I122:I124)</f>
        <v>22000</v>
      </c>
      <c r="J121" s="51">
        <f>SUM(J122:J124)</f>
        <v>24200</v>
      </c>
    </row>
    <row r="122" spans="1:10" s="9" customFormat="1" x14ac:dyDescent="0.2">
      <c r="A122" s="2">
        <v>1</v>
      </c>
      <c r="B122" s="2">
        <v>3</v>
      </c>
      <c r="C122" s="12" t="s">
        <v>148</v>
      </c>
      <c r="D122" s="13" t="s">
        <v>136</v>
      </c>
      <c r="E122" s="117" t="s">
        <v>134</v>
      </c>
      <c r="F122" s="111" t="s">
        <v>136</v>
      </c>
      <c r="G122" s="112" t="s">
        <v>37</v>
      </c>
      <c r="H122" s="52">
        <v>10000</v>
      </c>
      <c r="I122" s="48">
        <f t="shared" ref="I122:J124" si="5">SUM(H122*110/100)</f>
        <v>11000</v>
      </c>
      <c r="J122" s="48">
        <f t="shared" si="5"/>
        <v>12100</v>
      </c>
    </row>
    <row r="123" spans="1:10" s="9" customFormat="1" x14ac:dyDescent="0.2">
      <c r="A123" s="2">
        <v>1</v>
      </c>
      <c r="B123" s="2">
        <v>3</v>
      </c>
      <c r="C123" s="12" t="s">
        <v>148</v>
      </c>
      <c r="D123" s="13" t="s">
        <v>136</v>
      </c>
      <c r="E123" s="12" t="s">
        <v>134</v>
      </c>
      <c r="F123" s="17" t="s">
        <v>133</v>
      </c>
      <c r="G123" s="22" t="s">
        <v>204</v>
      </c>
      <c r="H123" s="52">
        <v>0</v>
      </c>
      <c r="I123" s="48">
        <f t="shared" si="5"/>
        <v>0</v>
      </c>
      <c r="J123" s="48">
        <f t="shared" si="5"/>
        <v>0</v>
      </c>
    </row>
    <row r="124" spans="1:10" s="9" customFormat="1" x14ac:dyDescent="0.2">
      <c r="A124" s="2">
        <v>1</v>
      </c>
      <c r="B124" s="2">
        <v>3</v>
      </c>
      <c r="C124" s="12" t="s">
        <v>148</v>
      </c>
      <c r="D124" s="13" t="s">
        <v>136</v>
      </c>
      <c r="E124" s="12" t="s">
        <v>134</v>
      </c>
      <c r="F124" s="17" t="s">
        <v>197</v>
      </c>
      <c r="G124" s="22" t="s">
        <v>38</v>
      </c>
      <c r="H124" s="52">
        <v>10000</v>
      </c>
      <c r="I124" s="48">
        <f t="shared" si="5"/>
        <v>11000</v>
      </c>
      <c r="J124" s="48">
        <f t="shared" si="5"/>
        <v>12100</v>
      </c>
    </row>
    <row r="125" spans="1:10" s="9" customFormat="1" x14ac:dyDescent="0.2">
      <c r="A125" s="7">
        <v>1</v>
      </c>
      <c r="B125" s="7">
        <v>3</v>
      </c>
      <c r="C125" s="11" t="s">
        <v>148</v>
      </c>
      <c r="D125" s="15" t="s">
        <v>136</v>
      </c>
      <c r="E125" s="11" t="s">
        <v>148</v>
      </c>
      <c r="F125" s="166" t="s">
        <v>218</v>
      </c>
      <c r="G125" s="167"/>
      <c r="H125" s="51">
        <f>SUM(H126:H127)</f>
        <v>110000</v>
      </c>
      <c r="I125" s="51">
        <f>SUM(I126:I127)</f>
        <v>121000</v>
      </c>
      <c r="J125" s="51">
        <f>SUM(J126:J127)</f>
        <v>133100</v>
      </c>
    </row>
    <row r="126" spans="1:10" s="9" customFormat="1" x14ac:dyDescent="0.2">
      <c r="A126" s="2">
        <v>1</v>
      </c>
      <c r="B126" s="2">
        <v>3</v>
      </c>
      <c r="C126" s="12" t="s">
        <v>148</v>
      </c>
      <c r="D126" s="13" t="s">
        <v>136</v>
      </c>
      <c r="E126" s="12" t="s">
        <v>148</v>
      </c>
      <c r="F126" s="17" t="s">
        <v>169</v>
      </c>
      <c r="G126" s="22" t="s">
        <v>39</v>
      </c>
      <c r="H126" s="52">
        <v>10000</v>
      </c>
      <c r="I126" s="48">
        <f>SUM(H126*110/100)</f>
        <v>11000</v>
      </c>
      <c r="J126" s="48">
        <f>SUM(I126*110/100)</f>
        <v>12100</v>
      </c>
    </row>
    <row r="127" spans="1:10" s="9" customFormat="1" x14ac:dyDescent="0.2">
      <c r="A127" s="2">
        <v>1</v>
      </c>
      <c r="B127" s="2">
        <v>3</v>
      </c>
      <c r="C127" s="12" t="s">
        <v>148</v>
      </c>
      <c r="D127" s="13" t="s">
        <v>136</v>
      </c>
      <c r="E127" s="12" t="s">
        <v>148</v>
      </c>
      <c r="F127" s="17" t="s">
        <v>197</v>
      </c>
      <c r="G127" s="22" t="s">
        <v>296</v>
      </c>
      <c r="H127" s="52">
        <v>100000</v>
      </c>
      <c r="I127" s="48">
        <f>SUM(H127*110/100)</f>
        <v>110000</v>
      </c>
      <c r="J127" s="48">
        <f>SUM(I127*110/100)</f>
        <v>121000</v>
      </c>
    </row>
    <row r="128" spans="1:10" s="9" customFormat="1" x14ac:dyDescent="0.2">
      <c r="A128" s="5">
        <v>1</v>
      </c>
      <c r="B128" s="5">
        <v>3</v>
      </c>
      <c r="C128" s="65" t="s">
        <v>148</v>
      </c>
      <c r="D128" s="65" t="s">
        <v>133</v>
      </c>
      <c r="E128" s="151" t="s">
        <v>40</v>
      </c>
      <c r="F128" s="152"/>
      <c r="G128" s="153"/>
      <c r="H128" s="50">
        <f>SUM(H129+H140+H146+H149+H156+H165)</f>
        <v>21580000</v>
      </c>
      <c r="I128" s="50">
        <f>SUM(I129+I140+I146+I149+I156+I165)</f>
        <v>23738000</v>
      </c>
      <c r="J128" s="50">
        <f>SUM(J129+J140+J146+J149+J156+J165)</f>
        <v>26111800</v>
      </c>
    </row>
    <row r="129" spans="1:10" s="9" customFormat="1" x14ac:dyDescent="0.2">
      <c r="A129" s="7">
        <v>1</v>
      </c>
      <c r="B129" s="7">
        <v>3</v>
      </c>
      <c r="C129" s="8" t="s">
        <v>148</v>
      </c>
      <c r="D129" s="8" t="s">
        <v>133</v>
      </c>
      <c r="E129" s="8" t="s">
        <v>169</v>
      </c>
      <c r="F129" s="149" t="s">
        <v>41</v>
      </c>
      <c r="G129" s="150"/>
      <c r="H129" s="51">
        <f>SUM(H130:H139)</f>
        <v>7000000</v>
      </c>
      <c r="I129" s="51">
        <f>SUM(I130:I139)</f>
        <v>7700000</v>
      </c>
      <c r="J129" s="51">
        <f>SUM(J130:J139)</f>
        <v>8470000</v>
      </c>
    </row>
    <row r="130" spans="1:10" s="9" customFormat="1" x14ac:dyDescent="0.2">
      <c r="A130" s="2">
        <v>1</v>
      </c>
      <c r="B130" s="2">
        <v>3</v>
      </c>
      <c r="C130" s="1" t="s">
        <v>148</v>
      </c>
      <c r="D130" s="1" t="s">
        <v>133</v>
      </c>
      <c r="E130" s="1" t="s">
        <v>169</v>
      </c>
      <c r="F130" s="18" t="s">
        <v>169</v>
      </c>
      <c r="G130" s="23" t="s">
        <v>42</v>
      </c>
      <c r="H130" s="52">
        <v>0</v>
      </c>
      <c r="I130" s="48">
        <f t="shared" ref="I130:J139" si="6">SUM(H130*110/100)</f>
        <v>0</v>
      </c>
      <c r="J130" s="48">
        <f t="shared" si="6"/>
        <v>0</v>
      </c>
    </row>
    <row r="131" spans="1:10" s="9" customFormat="1" x14ac:dyDescent="0.2">
      <c r="A131" s="2">
        <v>1</v>
      </c>
      <c r="B131" s="2">
        <v>3</v>
      </c>
      <c r="C131" s="1" t="s">
        <v>148</v>
      </c>
      <c r="D131" s="1" t="s">
        <v>133</v>
      </c>
      <c r="E131" s="1" t="s">
        <v>169</v>
      </c>
      <c r="F131" s="18" t="s">
        <v>134</v>
      </c>
      <c r="G131" s="23" t="s">
        <v>43</v>
      </c>
      <c r="H131" s="52">
        <v>0</v>
      </c>
      <c r="I131" s="48">
        <f t="shared" si="6"/>
        <v>0</v>
      </c>
      <c r="J131" s="48">
        <f t="shared" si="6"/>
        <v>0</v>
      </c>
    </row>
    <row r="132" spans="1:10" s="9" customFormat="1" x14ac:dyDescent="0.2">
      <c r="A132" s="2">
        <v>1</v>
      </c>
      <c r="B132" s="2">
        <v>3</v>
      </c>
      <c r="C132" s="1" t="s">
        <v>148</v>
      </c>
      <c r="D132" s="1" t="s">
        <v>133</v>
      </c>
      <c r="E132" s="1" t="s">
        <v>169</v>
      </c>
      <c r="F132" s="18" t="s">
        <v>136</v>
      </c>
      <c r="G132" s="23" t="s">
        <v>44</v>
      </c>
      <c r="H132" s="52">
        <v>0</v>
      </c>
      <c r="I132" s="48">
        <f t="shared" si="6"/>
        <v>0</v>
      </c>
      <c r="J132" s="48">
        <f t="shared" si="6"/>
        <v>0</v>
      </c>
    </row>
    <row r="133" spans="1:10" s="9" customFormat="1" x14ac:dyDescent="0.2">
      <c r="A133" s="2">
        <v>1</v>
      </c>
      <c r="B133" s="2">
        <v>3</v>
      </c>
      <c r="C133" s="1" t="s">
        <v>148</v>
      </c>
      <c r="D133" s="1" t="s">
        <v>133</v>
      </c>
      <c r="E133" s="1" t="s">
        <v>169</v>
      </c>
      <c r="F133" s="18" t="s">
        <v>133</v>
      </c>
      <c r="G133" s="23" t="s">
        <v>45</v>
      </c>
      <c r="H133" s="52">
        <v>0</v>
      </c>
      <c r="I133" s="48">
        <f t="shared" si="6"/>
        <v>0</v>
      </c>
      <c r="J133" s="48">
        <f t="shared" si="6"/>
        <v>0</v>
      </c>
    </row>
    <row r="134" spans="1:10" s="9" customFormat="1" x14ac:dyDescent="0.2">
      <c r="A134" s="2">
        <v>1</v>
      </c>
      <c r="B134" s="2">
        <v>3</v>
      </c>
      <c r="C134" s="1" t="s">
        <v>148</v>
      </c>
      <c r="D134" s="1" t="s">
        <v>133</v>
      </c>
      <c r="E134" s="1" t="s">
        <v>169</v>
      </c>
      <c r="F134" s="18" t="s">
        <v>165</v>
      </c>
      <c r="G134" s="23" t="s">
        <v>46</v>
      </c>
      <c r="H134" s="52">
        <v>400000</v>
      </c>
      <c r="I134" s="48">
        <f t="shared" si="6"/>
        <v>440000</v>
      </c>
      <c r="J134" s="48">
        <f t="shared" si="6"/>
        <v>484000</v>
      </c>
    </row>
    <row r="135" spans="1:10" s="9" customFormat="1" x14ac:dyDescent="0.2">
      <c r="A135" s="2">
        <v>1</v>
      </c>
      <c r="B135" s="2">
        <v>3</v>
      </c>
      <c r="C135" s="1" t="s">
        <v>148</v>
      </c>
      <c r="D135" s="1" t="s">
        <v>133</v>
      </c>
      <c r="E135" s="1" t="s">
        <v>169</v>
      </c>
      <c r="F135" s="18" t="s">
        <v>191</v>
      </c>
      <c r="G135" s="23" t="s">
        <v>47</v>
      </c>
      <c r="H135" s="52">
        <v>1500000</v>
      </c>
      <c r="I135" s="48">
        <f t="shared" si="6"/>
        <v>1650000</v>
      </c>
      <c r="J135" s="48">
        <f t="shared" si="6"/>
        <v>1815000</v>
      </c>
    </row>
    <row r="136" spans="1:10" s="9" customFormat="1" x14ac:dyDescent="0.2">
      <c r="A136" s="2">
        <v>1</v>
      </c>
      <c r="B136" s="2">
        <v>3</v>
      </c>
      <c r="C136" s="1" t="s">
        <v>148</v>
      </c>
      <c r="D136" s="1" t="s">
        <v>133</v>
      </c>
      <c r="E136" s="1" t="s">
        <v>169</v>
      </c>
      <c r="F136" s="18" t="s">
        <v>206</v>
      </c>
      <c r="G136" s="23" t="s">
        <v>207</v>
      </c>
      <c r="H136" s="52">
        <v>500000</v>
      </c>
      <c r="I136" s="48">
        <f t="shared" si="6"/>
        <v>550000</v>
      </c>
      <c r="J136" s="48">
        <f t="shared" si="6"/>
        <v>605000</v>
      </c>
    </row>
    <row r="137" spans="1:10" s="9" customFormat="1" x14ac:dyDescent="0.2">
      <c r="A137" s="2">
        <v>1</v>
      </c>
      <c r="B137" s="2">
        <v>3</v>
      </c>
      <c r="C137" s="1" t="s">
        <v>148</v>
      </c>
      <c r="D137" s="1" t="s">
        <v>133</v>
      </c>
      <c r="E137" s="1" t="s">
        <v>169</v>
      </c>
      <c r="F137" s="18" t="s">
        <v>176</v>
      </c>
      <c r="G137" s="23" t="s">
        <v>220</v>
      </c>
      <c r="H137" s="52">
        <v>0</v>
      </c>
      <c r="I137" s="48">
        <f t="shared" si="6"/>
        <v>0</v>
      </c>
      <c r="J137" s="48">
        <f t="shared" si="6"/>
        <v>0</v>
      </c>
    </row>
    <row r="138" spans="1:10" s="9" customFormat="1" x14ac:dyDescent="0.2">
      <c r="A138" s="2">
        <v>1</v>
      </c>
      <c r="B138" s="2">
        <v>3</v>
      </c>
      <c r="C138" s="1" t="s">
        <v>148</v>
      </c>
      <c r="D138" s="1" t="s">
        <v>133</v>
      </c>
      <c r="E138" s="1" t="s">
        <v>169</v>
      </c>
      <c r="F138" s="18" t="s">
        <v>208</v>
      </c>
      <c r="G138" s="23" t="s">
        <v>267</v>
      </c>
      <c r="H138" s="52">
        <v>3000000</v>
      </c>
      <c r="I138" s="48">
        <f t="shared" si="6"/>
        <v>3300000</v>
      </c>
      <c r="J138" s="48">
        <f t="shared" si="6"/>
        <v>3630000</v>
      </c>
    </row>
    <row r="139" spans="1:10" s="9" customFormat="1" x14ac:dyDescent="0.2">
      <c r="A139" s="2">
        <v>1</v>
      </c>
      <c r="B139" s="2">
        <v>3</v>
      </c>
      <c r="C139" s="1" t="s">
        <v>148</v>
      </c>
      <c r="D139" s="1" t="s">
        <v>133</v>
      </c>
      <c r="E139" s="1" t="s">
        <v>169</v>
      </c>
      <c r="F139" s="18">
        <v>90</v>
      </c>
      <c r="G139" s="23" t="s">
        <v>48</v>
      </c>
      <c r="H139" s="52">
        <v>1600000</v>
      </c>
      <c r="I139" s="48">
        <f t="shared" si="6"/>
        <v>1760000</v>
      </c>
      <c r="J139" s="48">
        <f t="shared" si="6"/>
        <v>1936000</v>
      </c>
    </row>
    <row r="140" spans="1:10" s="9" customFormat="1" x14ac:dyDescent="0.2">
      <c r="A140" s="7">
        <v>1</v>
      </c>
      <c r="B140" s="7">
        <v>3</v>
      </c>
      <c r="C140" s="8" t="s">
        <v>148</v>
      </c>
      <c r="D140" s="8" t="s">
        <v>133</v>
      </c>
      <c r="E140" s="8" t="s">
        <v>134</v>
      </c>
      <c r="F140" s="149" t="s">
        <v>49</v>
      </c>
      <c r="G140" s="150"/>
      <c r="H140" s="51">
        <f>SUM(H141:H145)</f>
        <v>220000</v>
      </c>
      <c r="I140" s="51">
        <f>SUM(I141:I145)</f>
        <v>242000</v>
      </c>
      <c r="J140" s="51">
        <f>SUM(J141:J145)</f>
        <v>266200</v>
      </c>
    </row>
    <row r="141" spans="1:10" s="9" customFormat="1" x14ac:dyDescent="0.2">
      <c r="A141" s="2">
        <v>1</v>
      </c>
      <c r="B141" s="2">
        <v>3</v>
      </c>
      <c r="C141" s="1" t="s">
        <v>148</v>
      </c>
      <c r="D141" s="1" t="s">
        <v>133</v>
      </c>
      <c r="E141" s="1" t="s">
        <v>134</v>
      </c>
      <c r="F141" s="18" t="s">
        <v>169</v>
      </c>
      <c r="G141" s="23" t="s">
        <v>50</v>
      </c>
      <c r="H141" s="52">
        <v>100000</v>
      </c>
      <c r="I141" s="52">
        <f t="shared" ref="I141:J145" si="7">SUM(H141*110/100)</f>
        <v>110000</v>
      </c>
      <c r="J141" s="52">
        <f t="shared" si="7"/>
        <v>121000</v>
      </c>
    </row>
    <row r="142" spans="1:10" s="9" customFormat="1" x14ac:dyDescent="0.2">
      <c r="A142" s="2">
        <v>1</v>
      </c>
      <c r="B142" s="2">
        <v>3</v>
      </c>
      <c r="C142" s="1" t="s">
        <v>148</v>
      </c>
      <c r="D142" s="1" t="s">
        <v>133</v>
      </c>
      <c r="E142" s="1" t="s">
        <v>134</v>
      </c>
      <c r="F142" s="18" t="s">
        <v>134</v>
      </c>
      <c r="G142" s="23" t="s">
        <v>51</v>
      </c>
      <c r="H142" s="52">
        <v>100000</v>
      </c>
      <c r="I142" s="52">
        <f t="shared" si="7"/>
        <v>110000</v>
      </c>
      <c r="J142" s="52">
        <f t="shared" si="7"/>
        <v>121000</v>
      </c>
    </row>
    <row r="143" spans="1:10" s="9" customFormat="1" x14ac:dyDescent="0.2">
      <c r="A143" s="2">
        <v>1</v>
      </c>
      <c r="B143" s="2">
        <v>3</v>
      </c>
      <c r="C143" s="1" t="s">
        <v>148</v>
      </c>
      <c r="D143" s="1" t="s">
        <v>133</v>
      </c>
      <c r="E143" s="1" t="s">
        <v>134</v>
      </c>
      <c r="F143" s="18" t="s">
        <v>148</v>
      </c>
      <c r="G143" s="23" t="s">
        <v>52</v>
      </c>
      <c r="H143" s="52">
        <v>10000</v>
      </c>
      <c r="I143" s="52">
        <f t="shared" si="7"/>
        <v>11000</v>
      </c>
      <c r="J143" s="52">
        <f t="shared" si="7"/>
        <v>12100</v>
      </c>
    </row>
    <row r="144" spans="1:10" s="9" customFormat="1" x14ac:dyDescent="0.2">
      <c r="A144" s="2">
        <v>1</v>
      </c>
      <c r="B144" s="2">
        <v>3</v>
      </c>
      <c r="C144" s="1" t="s">
        <v>148</v>
      </c>
      <c r="D144" s="1" t="s">
        <v>133</v>
      </c>
      <c r="E144" s="1" t="s">
        <v>134</v>
      </c>
      <c r="F144" s="18" t="s">
        <v>139</v>
      </c>
      <c r="G144" s="23" t="s">
        <v>53</v>
      </c>
      <c r="H144" s="52">
        <v>0</v>
      </c>
      <c r="I144" s="52">
        <f t="shared" si="7"/>
        <v>0</v>
      </c>
      <c r="J144" s="52">
        <f t="shared" si="7"/>
        <v>0</v>
      </c>
    </row>
    <row r="145" spans="1:10" s="9" customFormat="1" x14ac:dyDescent="0.2">
      <c r="A145" s="2">
        <v>1</v>
      </c>
      <c r="B145" s="2">
        <v>3</v>
      </c>
      <c r="C145" s="1" t="s">
        <v>148</v>
      </c>
      <c r="D145" s="1" t="s">
        <v>133</v>
      </c>
      <c r="E145" s="1" t="s">
        <v>134</v>
      </c>
      <c r="F145" s="18">
        <v>90</v>
      </c>
      <c r="G145" s="23" t="s">
        <v>54</v>
      </c>
      <c r="H145" s="52">
        <v>10000</v>
      </c>
      <c r="I145" s="52">
        <f t="shared" si="7"/>
        <v>11000</v>
      </c>
      <c r="J145" s="52">
        <f t="shared" si="7"/>
        <v>12100</v>
      </c>
    </row>
    <row r="146" spans="1:10" s="9" customFormat="1" x14ac:dyDescent="0.2">
      <c r="A146" s="7">
        <v>1</v>
      </c>
      <c r="B146" s="7">
        <v>3</v>
      </c>
      <c r="C146" s="8" t="s">
        <v>148</v>
      </c>
      <c r="D146" s="8" t="s">
        <v>133</v>
      </c>
      <c r="E146" s="8" t="s">
        <v>148</v>
      </c>
      <c r="F146" s="149" t="s">
        <v>55</v>
      </c>
      <c r="G146" s="150"/>
      <c r="H146" s="51">
        <f>SUM(H147:H148)</f>
        <v>100000</v>
      </c>
      <c r="I146" s="51">
        <f>SUM(I147:I148)</f>
        <v>110000</v>
      </c>
      <c r="J146" s="51">
        <f>SUM(J147:J148)</f>
        <v>121000</v>
      </c>
    </row>
    <row r="147" spans="1:10" s="9" customFormat="1" x14ac:dyDescent="0.2">
      <c r="A147" s="2">
        <v>1</v>
      </c>
      <c r="B147" s="2">
        <v>3</v>
      </c>
      <c r="C147" s="1" t="s">
        <v>148</v>
      </c>
      <c r="D147" s="1" t="s">
        <v>133</v>
      </c>
      <c r="E147" s="1" t="s">
        <v>148</v>
      </c>
      <c r="F147" s="18" t="s">
        <v>136</v>
      </c>
      <c r="G147" s="23" t="s">
        <v>56</v>
      </c>
      <c r="H147" s="52">
        <v>25000</v>
      </c>
      <c r="I147" s="52">
        <f>SUM(H147*110/100)</f>
        <v>27500</v>
      </c>
      <c r="J147" s="52">
        <f>SUM(I147*110/100)</f>
        <v>30250</v>
      </c>
    </row>
    <row r="148" spans="1:10" s="9" customFormat="1" x14ac:dyDescent="0.2">
      <c r="A148" s="2">
        <v>1</v>
      </c>
      <c r="B148" s="2">
        <v>3</v>
      </c>
      <c r="C148" s="1" t="s">
        <v>148</v>
      </c>
      <c r="D148" s="1" t="s">
        <v>133</v>
      </c>
      <c r="E148" s="1" t="s">
        <v>148</v>
      </c>
      <c r="F148" s="18">
        <v>90</v>
      </c>
      <c r="G148" s="23" t="s">
        <v>57</v>
      </c>
      <c r="H148" s="52">
        <v>75000</v>
      </c>
      <c r="I148" s="52">
        <f>SUM(H148*110/100)</f>
        <v>82500</v>
      </c>
      <c r="J148" s="52">
        <f>SUM(I148*110/100)</f>
        <v>90750</v>
      </c>
    </row>
    <row r="149" spans="1:10" s="9" customFormat="1" x14ac:dyDescent="0.2">
      <c r="A149" s="7">
        <v>1</v>
      </c>
      <c r="B149" s="7">
        <v>3</v>
      </c>
      <c r="C149" s="8" t="s">
        <v>148</v>
      </c>
      <c r="D149" s="8" t="s">
        <v>133</v>
      </c>
      <c r="E149" s="8" t="s">
        <v>136</v>
      </c>
      <c r="F149" s="149" t="s">
        <v>58</v>
      </c>
      <c r="G149" s="150"/>
      <c r="H149" s="51">
        <f>SUM(H150:H152)</f>
        <v>250000</v>
      </c>
      <c r="I149" s="51">
        <f>SUM(I150:I152)</f>
        <v>275000</v>
      </c>
      <c r="J149" s="51">
        <f>SUM(J150:J152)</f>
        <v>302500</v>
      </c>
    </row>
    <row r="150" spans="1:10" s="9" customFormat="1" x14ac:dyDescent="0.2">
      <c r="A150" s="2">
        <v>1</v>
      </c>
      <c r="B150" s="2">
        <v>3</v>
      </c>
      <c r="C150" s="1" t="s">
        <v>148</v>
      </c>
      <c r="D150" s="1" t="s">
        <v>133</v>
      </c>
      <c r="E150" s="1" t="s">
        <v>136</v>
      </c>
      <c r="F150" s="18" t="s">
        <v>169</v>
      </c>
      <c r="G150" s="23" t="s">
        <v>59</v>
      </c>
      <c r="H150" s="52">
        <v>150000</v>
      </c>
      <c r="I150" s="52">
        <f t="shared" ref="I150:J152" si="8">SUM(H150*110/100)</f>
        <v>165000</v>
      </c>
      <c r="J150" s="52">
        <f t="shared" si="8"/>
        <v>181500</v>
      </c>
    </row>
    <row r="151" spans="1:10" s="9" customFormat="1" x14ac:dyDescent="0.2">
      <c r="A151" s="2">
        <v>1</v>
      </c>
      <c r="B151" s="2">
        <v>3</v>
      </c>
      <c r="C151" s="1" t="s">
        <v>148</v>
      </c>
      <c r="D151" s="1" t="s">
        <v>133</v>
      </c>
      <c r="E151" s="1" t="s">
        <v>136</v>
      </c>
      <c r="F151" s="18" t="s">
        <v>134</v>
      </c>
      <c r="G151" s="23" t="s">
        <v>60</v>
      </c>
      <c r="H151" s="52">
        <v>100000</v>
      </c>
      <c r="I151" s="52">
        <f t="shared" si="8"/>
        <v>110000</v>
      </c>
      <c r="J151" s="52">
        <f t="shared" si="8"/>
        <v>121000</v>
      </c>
    </row>
    <row r="152" spans="1:10" s="9" customFormat="1" x14ac:dyDescent="0.2">
      <c r="A152" s="2">
        <v>1</v>
      </c>
      <c r="B152" s="2">
        <v>3</v>
      </c>
      <c r="C152" s="101" t="s">
        <v>148</v>
      </c>
      <c r="D152" s="101" t="s">
        <v>133</v>
      </c>
      <c r="E152" s="101" t="s">
        <v>136</v>
      </c>
      <c r="F152" s="102">
        <v>90</v>
      </c>
      <c r="G152" s="103" t="s">
        <v>61</v>
      </c>
      <c r="H152" s="99">
        <v>0</v>
      </c>
      <c r="I152" s="99">
        <f t="shared" si="8"/>
        <v>0</v>
      </c>
      <c r="J152" s="99">
        <f t="shared" si="8"/>
        <v>0</v>
      </c>
    </row>
    <row r="153" spans="1:10" s="9" customFormat="1" ht="15" customHeight="1" x14ac:dyDescent="0.2">
      <c r="A153" s="25"/>
      <c r="B153" s="25"/>
      <c r="C153" s="29"/>
      <c r="D153" s="29"/>
      <c r="E153" s="29"/>
      <c r="F153" s="29"/>
      <c r="G153" s="30"/>
      <c r="H153" s="88"/>
      <c r="I153" s="144" t="s">
        <v>277</v>
      </c>
      <c r="J153" s="144"/>
    </row>
    <row r="154" spans="1:10" s="9" customFormat="1" ht="15" customHeight="1" x14ac:dyDescent="0.25">
      <c r="A154" s="154" t="s">
        <v>0</v>
      </c>
      <c r="B154" s="155"/>
      <c r="C154" s="156" t="s">
        <v>1</v>
      </c>
      <c r="D154" s="157"/>
      <c r="E154" s="157"/>
      <c r="F154" s="158"/>
      <c r="G154" s="145" t="s">
        <v>284</v>
      </c>
      <c r="H154" s="147" t="s">
        <v>314</v>
      </c>
      <c r="I154" s="147" t="s">
        <v>315</v>
      </c>
      <c r="J154" s="147" t="s">
        <v>316</v>
      </c>
    </row>
    <row r="155" spans="1:10" s="9" customFormat="1" ht="15" customHeight="1" x14ac:dyDescent="0.2">
      <c r="A155" s="120" t="s">
        <v>2</v>
      </c>
      <c r="B155" s="120" t="s">
        <v>3</v>
      </c>
      <c r="C155" s="121" t="s">
        <v>2</v>
      </c>
      <c r="D155" s="121" t="s">
        <v>3</v>
      </c>
      <c r="E155" s="121" t="s">
        <v>4</v>
      </c>
      <c r="F155" s="122" t="s">
        <v>5</v>
      </c>
      <c r="G155" s="146"/>
      <c r="H155" s="148"/>
      <c r="I155" s="148"/>
      <c r="J155" s="148"/>
    </row>
    <row r="156" spans="1:10" s="9" customFormat="1" x14ac:dyDescent="0.2">
      <c r="A156" s="7">
        <v>1</v>
      </c>
      <c r="B156" s="7">
        <v>3</v>
      </c>
      <c r="C156" s="4" t="s">
        <v>148</v>
      </c>
      <c r="D156" s="4" t="s">
        <v>133</v>
      </c>
      <c r="E156" s="4" t="s">
        <v>133</v>
      </c>
      <c r="F156" s="149" t="s">
        <v>62</v>
      </c>
      <c r="G156" s="150"/>
      <c r="H156" s="51">
        <f>SUM(H157:H164)</f>
        <v>13900000</v>
      </c>
      <c r="I156" s="51">
        <f>SUM(I157:I164)</f>
        <v>15290000</v>
      </c>
      <c r="J156" s="51">
        <f>SUM(J157:J164)</f>
        <v>16819000</v>
      </c>
    </row>
    <row r="157" spans="1:10" s="9" customFormat="1" x14ac:dyDescent="0.2">
      <c r="A157" s="2">
        <v>1</v>
      </c>
      <c r="B157" s="2">
        <v>3</v>
      </c>
      <c r="C157" s="1" t="s">
        <v>148</v>
      </c>
      <c r="D157" s="1" t="s">
        <v>133</v>
      </c>
      <c r="E157" s="1" t="s">
        <v>133</v>
      </c>
      <c r="F157" s="18" t="s">
        <v>169</v>
      </c>
      <c r="G157" s="23" t="s">
        <v>63</v>
      </c>
      <c r="H157" s="52">
        <v>0</v>
      </c>
      <c r="I157" s="52">
        <f t="shared" ref="I157:J164" si="9">SUM(H157*110/100)</f>
        <v>0</v>
      </c>
      <c r="J157" s="52">
        <f t="shared" si="9"/>
        <v>0</v>
      </c>
    </row>
    <row r="158" spans="1:10" s="9" customFormat="1" x14ac:dyDescent="0.2">
      <c r="A158" s="2">
        <v>1</v>
      </c>
      <c r="B158" s="2">
        <v>3</v>
      </c>
      <c r="C158" s="1" t="s">
        <v>148</v>
      </c>
      <c r="D158" s="1" t="s">
        <v>133</v>
      </c>
      <c r="E158" s="1" t="s">
        <v>133</v>
      </c>
      <c r="F158" s="18" t="s">
        <v>134</v>
      </c>
      <c r="G158" s="23" t="s">
        <v>64</v>
      </c>
      <c r="H158" s="52">
        <v>11000000</v>
      </c>
      <c r="I158" s="52">
        <f t="shared" si="9"/>
        <v>12100000</v>
      </c>
      <c r="J158" s="52">
        <f t="shared" si="9"/>
        <v>13310000</v>
      </c>
    </row>
    <row r="159" spans="1:10" s="9" customFormat="1" x14ac:dyDescent="0.2">
      <c r="A159" s="2">
        <v>1</v>
      </c>
      <c r="B159" s="2">
        <v>3</v>
      </c>
      <c r="C159" s="1" t="s">
        <v>148</v>
      </c>
      <c r="D159" s="1" t="s">
        <v>133</v>
      </c>
      <c r="E159" s="1" t="s">
        <v>133</v>
      </c>
      <c r="F159" s="18" t="s">
        <v>148</v>
      </c>
      <c r="G159" s="23" t="s">
        <v>65</v>
      </c>
      <c r="H159" s="52">
        <v>0</v>
      </c>
      <c r="I159" s="52">
        <f t="shared" si="9"/>
        <v>0</v>
      </c>
      <c r="J159" s="52">
        <f t="shared" si="9"/>
        <v>0</v>
      </c>
    </row>
    <row r="160" spans="1:10" s="9" customFormat="1" x14ac:dyDescent="0.2">
      <c r="A160" s="2">
        <v>1</v>
      </c>
      <c r="B160" s="2">
        <v>3</v>
      </c>
      <c r="C160" s="1" t="s">
        <v>148</v>
      </c>
      <c r="D160" s="1" t="s">
        <v>133</v>
      </c>
      <c r="E160" s="1" t="s">
        <v>133</v>
      </c>
      <c r="F160" s="18" t="s">
        <v>133</v>
      </c>
      <c r="G160" s="23" t="s">
        <v>66</v>
      </c>
      <c r="H160" s="52">
        <v>100000</v>
      </c>
      <c r="I160" s="52">
        <f t="shared" si="9"/>
        <v>110000</v>
      </c>
      <c r="J160" s="52">
        <f t="shared" si="9"/>
        <v>121000</v>
      </c>
    </row>
    <row r="161" spans="1:10" s="9" customFormat="1" x14ac:dyDescent="0.2">
      <c r="A161" s="2">
        <v>1</v>
      </c>
      <c r="B161" s="2">
        <v>3</v>
      </c>
      <c r="C161" s="1" t="s">
        <v>148</v>
      </c>
      <c r="D161" s="1" t="s">
        <v>133</v>
      </c>
      <c r="E161" s="1" t="s">
        <v>133</v>
      </c>
      <c r="F161" s="18" t="s">
        <v>165</v>
      </c>
      <c r="G161" s="23" t="s">
        <v>67</v>
      </c>
      <c r="H161" s="52">
        <v>200000</v>
      </c>
      <c r="I161" s="52">
        <f t="shared" si="9"/>
        <v>220000</v>
      </c>
      <c r="J161" s="52">
        <f t="shared" si="9"/>
        <v>242000</v>
      </c>
    </row>
    <row r="162" spans="1:10" s="9" customFormat="1" x14ac:dyDescent="0.2">
      <c r="A162" s="2">
        <v>1</v>
      </c>
      <c r="B162" s="2">
        <v>3</v>
      </c>
      <c r="C162" s="1" t="s">
        <v>148</v>
      </c>
      <c r="D162" s="1" t="s">
        <v>133</v>
      </c>
      <c r="E162" s="1" t="s">
        <v>133</v>
      </c>
      <c r="F162" s="18" t="s">
        <v>191</v>
      </c>
      <c r="G162" s="23" t="s">
        <v>68</v>
      </c>
      <c r="H162" s="52">
        <v>100000</v>
      </c>
      <c r="I162" s="52">
        <f t="shared" si="9"/>
        <v>110000</v>
      </c>
      <c r="J162" s="52">
        <f t="shared" si="9"/>
        <v>121000</v>
      </c>
    </row>
    <row r="163" spans="1:10" s="9" customFormat="1" x14ac:dyDescent="0.2">
      <c r="A163" s="2">
        <v>1</v>
      </c>
      <c r="B163" s="2">
        <v>3</v>
      </c>
      <c r="C163" s="1" t="s">
        <v>148</v>
      </c>
      <c r="D163" s="1" t="s">
        <v>133</v>
      </c>
      <c r="E163" s="1" t="s">
        <v>133</v>
      </c>
      <c r="F163" s="18">
        <v>12</v>
      </c>
      <c r="G163" s="23" t="s">
        <v>69</v>
      </c>
      <c r="H163" s="52">
        <v>2500000</v>
      </c>
      <c r="I163" s="52">
        <f t="shared" si="9"/>
        <v>2750000</v>
      </c>
      <c r="J163" s="52">
        <f t="shared" si="9"/>
        <v>3025000</v>
      </c>
    </row>
    <row r="164" spans="1:10" s="9" customFormat="1" x14ac:dyDescent="0.2">
      <c r="A164" s="2">
        <v>1</v>
      </c>
      <c r="B164" s="2">
        <v>3</v>
      </c>
      <c r="C164" s="1" t="s">
        <v>148</v>
      </c>
      <c r="D164" s="1" t="s">
        <v>133</v>
      </c>
      <c r="E164" s="1" t="s">
        <v>133</v>
      </c>
      <c r="F164" s="18">
        <v>90</v>
      </c>
      <c r="G164" s="23" t="s">
        <v>70</v>
      </c>
      <c r="H164" s="52">
        <v>0</v>
      </c>
      <c r="I164" s="52">
        <f t="shared" si="9"/>
        <v>0</v>
      </c>
      <c r="J164" s="52">
        <f t="shared" si="9"/>
        <v>0</v>
      </c>
    </row>
    <row r="165" spans="1:10" s="9" customFormat="1" x14ac:dyDescent="0.2">
      <c r="A165" s="7">
        <v>1</v>
      </c>
      <c r="B165" s="7">
        <v>3</v>
      </c>
      <c r="C165" s="8" t="s">
        <v>148</v>
      </c>
      <c r="D165" s="8" t="s">
        <v>133</v>
      </c>
      <c r="E165" s="8" t="s">
        <v>191</v>
      </c>
      <c r="F165" s="149" t="s">
        <v>71</v>
      </c>
      <c r="G165" s="150"/>
      <c r="H165" s="51">
        <f>SUM(H166:H167)</f>
        <v>110000</v>
      </c>
      <c r="I165" s="51">
        <f>SUM(I166:I167)</f>
        <v>121000</v>
      </c>
      <c r="J165" s="51">
        <f>SUM(J166:J167)</f>
        <v>133100</v>
      </c>
    </row>
    <row r="166" spans="1:10" s="9" customFormat="1" x14ac:dyDescent="0.2">
      <c r="A166" s="2">
        <v>1</v>
      </c>
      <c r="B166" s="2">
        <v>3</v>
      </c>
      <c r="C166" s="1" t="s">
        <v>148</v>
      </c>
      <c r="D166" s="1" t="s">
        <v>133</v>
      </c>
      <c r="E166" s="1" t="s">
        <v>191</v>
      </c>
      <c r="F166" s="18" t="s">
        <v>148</v>
      </c>
      <c r="G166" s="23" t="s">
        <v>209</v>
      </c>
      <c r="H166" s="52">
        <v>10000</v>
      </c>
      <c r="I166" s="48">
        <f>SUM(H166*110/100)</f>
        <v>11000</v>
      </c>
      <c r="J166" s="48">
        <f>SUM(I166*110/100)</f>
        <v>12100</v>
      </c>
    </row>
    <row r="167" spans="1:10" s="9" customFormat="1" x14ac:dyDescent="0.2">
      <c r="A167" s="2">
        <v>1</v>
      </c>
      <c r="B167" s="2">
        <v>3</v>
      </c>
      <c r="C167" s="1" t="s">
        <v>148</v>
      </c>
      <c r="D167" s="1" t="s">
        <v>133</v>
      </c>
      <c r="E167" s="1" t="s">
        <v>191</v>
      </c>
      <c r="F167" s="18">
        <v>90</v>
      </c>
      <c r="G167" s="23" t="s">
        <v>71</v>
      </c>
      <c r="H167" s="52">
        <v>100000</v>
      </c>
      <c r="I167" s="48">
        <f>SUM(H167*110/100)</f>
        <v>110000</v>
      </c>
      <c r="J167" s="48">
        <f>SUM(I167*110/100)</f>
        <v>121000</v>
      </c>
    </row>
    <row r="168" spans="1:10" s="9" customFormat="1" x14ac:dyDescent="0.2">
      <c r="A168" s="5">
        <v>1</v>
      </c>
      <c r="B168" s="5">
        <v>3</v>
      </c>
      <c r="C168" s="6" t="s">
        <v>148</v>
      </c>
      <c r="D168" s="6" t="s">
        <v>139</v>
      </c>
      <c r="E168" s="151" t="s">
        <v>72</v>
      </c>
      <c r="F168" s="152"/>
      <c r="G168" s="153"/>
      <c r="H168" s="50">
        <f>SUM(H169+H171)</f>
        <v>110000</v>
      </c>
      <c r="I168" s="50">
        <f>SUM(I169+I171)</f>
        <v>121000</v>
      </c>
      <c r="J168" s="50">
        <f>SUM(J169+J171)</f>
        <v>133100</v>
      </c>
    </row>
    <row r="169" spans="1:10" s="9" customFormat="1" x14ac:dyDescent="0.2">
      <c r="A169" s="7">
        <v>1</v>
      </c>
      <c r="B169" s="7">
        <v>3</v>
      </c>
      <c r="C169" s="8" t="s">
        <v>148</v>
      </c>
      <c r="D169" s="8" t="s">
        <v>139</v>
      </c>
      <c r="E169" s="8" t="s">
        <v>169</v>
      </c>
      <c r="F169" s="149" t="s">
        <v>73</v>
      </c>
      <c r="G169" s="150"/>
      <c r="H169" s="51">
        <f>SUM(H170)</f>
        <v>10000</v>
      </c>
      <c r="I169" s="51">
        <f>SUM(I170)</f>
        <v>11000</v>
      </c>
      <c r="J169" s="51">
        <f>SUM(J170)</f>
        <v>12100</v>
      </c>
    </row>
    <row r="170" spans="1:10" s="9" customFormat="1" x14ac:dyDescent="0.2">
      <c r="A170" s="2">
        <v>1</v>
      </c>
      <c r="B170" s="2">
        <v>3</v>
      </c>
      <c r="C170" s="1" t="s">
        <v>148</v>
      </c>
      <c r="D170" s="1" t="s">
        <v>139</v>
      </c>
      <c r="E170" s="1" t="s">
        <v>169</v>
      </c>
      <c r="F170" s="18" t="s">
        <v>169</v>
      </c>
      <c r="G170" s="23" t="s">
        <v>74</v>
      </c>
      <c r="H170" s="52">
        <v>10000</v>
      </c>
      <c r="I170" s="48">
        <f>SUM(H170*110/100)</f>
        <v>11000</v>
      </c>
      <c r="J170" s="48">
        <f>SUM(I170*110/100)</f>
        <v>12100</v>
      </c>
    </row>
    <row r="171" spans="1:10" s="9" customFormat="1" x14ac:dyDescent="0.2">
      <c r="A171" s="7">
        <v>1</v>
      </c>
      <c r="B171" s="7">
        <v>3</v>
      </c>
      <c r="C171" s="8" t="s">
        <v>148</v>
      </c>
      <c r="D171" s="8" t="s">
        <v>139</v>
      </c>
      <c r="E171" s="8" t="s">
        <v>134</v>
      </c>
      <c r="F171" s="149" t="s">
        <v>75</v>
      </c>
      <c r="G171" s="150"/>
      <c r="H171" s="51">
        <f>SUM(H172)</f>
        <v>100000</v>
      </c>
      <c r="I171" s="51">
        <f>SUM(I172)</f>
        <v>110000</v>
      </c>
      <c r="J171" s="51">
        <f>SUM(J172)</f>
        <v>121000</v>
      </c>
    </row>
    <row r="172" spans="1:10" s="9" customFormat="1" x14ac:dyDescent="0.2">
      <c r="A172" s="2">
        <v>1</v>
      </c>
      <c r="B172" s="2">
        <v>3</v>
      </c>
      <c r="C172" s="1" t="s">
        <v>148</v>
      </c>
      <c r="D172" s="1" t="s">
        <v>139</v>
      </c>
      <c r="E172" s="1" t="s">
        <v>134</v>
      </c>
      <c r="F172" s="18" t="s">
        <v>169</v>
      </c>
      <c r="G172" s="23" t="s">
        <v>76</v>
      </c>
      <c r="H172" s="52">
        <v>100000</v>
      </c>
      <c r="I172" s="48">
        <f>SUM(H172*110/100)</f>
        <v>110000</v>
      </c>
      <c r="J172" s="48">
        <f>SUM(I172*110/100)</f>
        <v>121000</v>
      </c>
    </row>
    <row r="173" spans="1:10" s="60" customFormat="1" ht="15" x14ac:dyDescent="0.25">
      <c r="A173" s="5">
        <v>1</v>
      </c>
      <c r="B173" s="5">
        <v>3</v>
      </c>
      <c r="C173" s="6" t="s">
        <v>148</v>
      </c>
      <c r="D173" s="6" t="s">
        <v>141</v>
      </c>
      <c r="E173" s="151" t="s">
        <v>77</v>
      </c>
      <c r="F173" s="152"/>
      <c r="G173" s="153"/>
      <c r="H173" s="50">
        <f>SUM(H174+H180+H182)</f>
        <v>3160000</v>
      </c>
      <c r="I173" s="50">
        <f>SUM(I174+I180+I182)</f>
        <v>3476000</v>
      </c>
      <c r="J173" s="50">
        <f>SUM(J174+J180+J182)</f>
        <v>3823600</v>
      </c>
    </row>
    <row r="174" spans="1:10" s="9" customFormat="1" x14ac:dyDescent="0.2">
      <c r="A174" s="7">
        <v>1</v>
      </c>
      <c r="B174" s="7">
        <v>3</v>
      </c>
      <c r="C174" s="8" t="s">
        <v>148</v>
      </c>
      <c r="D174" s="8" t="s">
        <v>141</v>
      </c>
      <c r="E174" s="8" t="s">
        <v>169</v>
      </c>
      <c r="F174" s="149" t="s">
        <v>78</v>
      </c>
      <c r="G174" s="150"/>
      <c r="H174" s="51">
        <f>SUM(H175:H179)</f>
        <v>460000</v>
      </c>
      <c r="I174" s="51">
        <f>SUM(I175:I179)</f>
        <v>506000</v>
      </c>
      <c r="J174" s="51">
        <f>SUM(J175:J179)</f>
        <v>556600</v>
      </c>
    </row>
    <row r="175" spans="1:10" s="9" customFormat="1" x14ac:dyDescent="0.2">
      <c r="A175" s="2">
        <v>1</v>
      </c>
      <c r="B175" s="2">
        <v>3</v>
      </c>
      <c r="C175" s="1" t="s">
        <v>148</v>
      </c>
      <c r="D175" s="1" t="s">
        <v>141</v>
      </c>
      <c r="E175" s="1" t="s">
        <v>169</v>
      </c>
      <c r="F175" s="18" t="s">
        <v>169</v>
      </c>
      <c r="G175" s="23" t="s">
        <v>79</v>
      </c>
      <c r="H175" s="52">
        <v>100000</v>
      </c>
      <c r="I175" s="48">
        <f t="shared" ref="I175:J179" si="10">SUM(H175*110/100)</f>
        <v>110000</v>
      </c>
      <c r="J175" s="48">
        <f t="shared" si="10"/>
        <v>121000</v>
      </c>
    </row>
    <row r="176" spans="1:10" s="9" customFormat="1" x14ac:dyDescent="0.2">
      <c r="A176" s="2">
        <v>1</v>
      </c>
      <c r="B176" s="2">
        <v>3</v>
      </c>
      <c r="C176" s="1" t="s">
        <v>148</v>
      </c>
      <c r="D176" s="1" t="s">
        <v>141</v>
      </c>
      <c r="E176" s="1" t="s">
        <v>169</v>
      </c>
      <c r="F176" s="18" t="s">
        <v>134</v>
      </c>
      <c r="G176" s="23" t="s">
        <v>80</v>
      </c>
      <c r="H176" s="52">
        <v>100000</v>
      </c>
      <c r="I176" s="48">
        <f t="shared" si="10"/>
        <v>110000</v>
      </c>
      <c r="J176" s="48">
        <f t="shared" si="10"/>
        <v>121000</v>
      </c>
    </row>
    <row r="177" spans="1:10" s="9" customFormat="1" x14ac:dyDescent="0.2">
      <c r="A177" s="2">
        <v>1</v>
      </c>
      <c r="B177" s="2">
        <v>3</v>
      </c>
      <c r="C177" s="1" t="s">
        <v>148</v>
      </c>
      <c r="D177" s="1" t="s">
        <v>141</v>
      </c>
      <c r="E177" s="1" t="s">
        <v>169</v>
      </c>
      <c r="F177" s="18" t="s">
        <v>148</v>
      </c>
      <c r="G177" s="23" t="s">
        <v>81</v>
      </c>
      <c r="H177" s="52">
        <v>250000</v>
      </c>
      <c r="I177" s="48">
        <f t="shared" si="10"/>
        <v>275000</v>
      </c>
      <c r="J177" s="48">
        <f t="shared" si="10"/>
        <v>302500</v>
      </c>
    </row>
    <row r="178" spans="1:10" s="9" customFormat="1" x14ac:dyDescent="0.2">
      <c r="A178" s="2">
        <v>1</v>
      </c>
      <c r="B178" s="2">
        <v>3</v>
      </c>
      <c r="C178" s="1" t="s">
        <v>148</v>
      </c>
      <c r="D178" s="1" t="s">
        <v>141</v>
      </c>
      <c r="E178" s="1" t="s">
        <v>169</v>
      </c>
      <c r="F178" s="18" t="s">
        <v>136</v>
      </c>
      <c r="G178" s="23" t="s">
        <v>82</v>
      </c>
      <c r="H178" s="52">
        <v>0</v>
      </c>
      <c r="I178" s="48">
        <f t="shared" si="10"/>
        <v>0</v>
      </c>
      <c r="J178" s="48">
        <f t="shared" si="10"/>
        <v>0</v>
      </c>
    </row>
    <row r="179" spans="1:10" s="9" customFormat="1" x14ac:dyDescent="0.2">
      <c r="A179" s="2">
        <v>1</v>
      </c>
      <c r="B179" s="2">
        <v>3</v>
      </c>
      <c r="C179" s="1" t="s">
        <v>148</v>
      </c>
      <c r="D179" s="1" t="s">
        <v>141</v>
      </c>
      <c r="E179" s="1" t="s">
        <v>169</v>
      </c>
      <c r="F179" s="18">
        <v>90</v>
      </c>
      <c r="G179" s="23" t="s">
        <v>83</v>
      </c>
      <c r="H179" s="52">
        <v>10000</v>
      </c>
      <c r="I179" s="48">
        <f t="shared" si="10"/>
        <v>11000</v>
      </c>
      <c r="J179" s="48">
        <f t="shared" si="10"/>
        <v>12100</v>
      </c>
    </row>
    <row r="180" spans="1:10" s="60" customFormat="1" ht="15" x14ac:dyDescent="0.25">
      <c r="A180" s="7">
        <v>1</v>
      </c>
      <c r="B180" s="7">
        <v>3</v>
      </c>
      <c r="C180" s="8" t="s">
        <v>148</v>
      </c>
      <c r="D180" s="8" t="s">
        <v>141</v>
      </c>
      <c r="E180" s="8" t="s">
        <v>134</v>
      </c>
      <c r="F180" s="149" t="s">
        <v>84</v>
      </c>
      <c r="G180" s="150"/>
      <c r="H180" s="51">
        <f>SUM(H181)</f>
        <v>50000</v>
      </c>
      <c r="I180" s="51">
        <f>SUM(I181)</f>
        <v>55000</v>
      </c>
      <c r="J180" s="51">
        <f>SUM(J181)</f>
        <v>60500</v>
      </c>
    </row>
    <row r="181" spans="1:10" s="9" customFormat="1" x14ac:dyDescent="0.2">
      <c r="A181" s="2">
        <v>1</v>
      </c>
      <c r="B181" s="2">
        <v>3</v>
      </c>
      <c r="C181" s="1" t="s">
        <v>148</v>
      </c>
      <c r="D181" s="1" t="s">
        <v>141</v>
      </c>
      <c r="E181" s="1" t="s">
        <v>134</v>
      </c>
      <c r="F181" s="18" t="s">
        <v>169</v>
      </c>
      <c r="G181" s="23" t="s">
        <v>85</v>
      </c>
      <c r="H181" s="52">
        <v>50000</v>
      </c>
      <c r="I181" s="52">
        <f>SUM(H181*110/100)</f>
        <v>55000</v>
      </c>
      <c r="J181" s="52">
        <f>SUM(I181*110/100)</f>
        <v>60500</v>
      </c>
    </row>
    <row r="182" spans="1:10" s="9" customFormat="1" x14ac:dyDescent="0.2">
      <c r="A182" s="7">
        <v>1</v>
      </c>
      <c r="B182" s="7">
        <v>3</v>
      </c>
      <c r="C182" s="8" t="s">
        <v>148</v>
      </c>
      <c r="D182" s="8" t="s">
        <v>141</v>
      </c>
      <c r="E182" s="8" t="s">
        <v>148</v>
      </c>
      <c r="F182" s="149" t="s">
        <v>86</v>
      </c>
      <c r="G182" s="150"/>
      <c r="H182" s="51">
        <f>SUM(H183:H186)</f>
        <v>2650000</v>
      </c>
      <c r="I182" s="51">
        <f>SUM(I183:I186)</f>
        <v>2915000</v>
      </c>
      <c r="J182" s="51">
        <f>SUM(J183:J186)</f>
        <v>3206500</v>
      </c>
    </row>
    <row r="183" spans="1:10" s="9" customFormat="1" x14ac:dyDescent="0.2">
      <c r="A183" s="2">
        <v>1</v>
      </c>
      <c r="B183" s="2">
        <v>3</v>
      </c>
      <c r="C183" s="1" t="s">
        <v>148</v>
      </c>
      <c r="D183" s="1" t="s">
        <v>141</v>
      </c>
      <c r="E183" s="1" t="s">
        <v>148</v>
      </c>
      <c r="F183" s="18" t="s">
        <v>169</v>
      </c>
      <c r="G183" s="23" t="s">
        <v>87</v>
      </c>
      <c r="H183" s="52">
        <v>50000</v>
      </c>
      <c r="I183" s="52">
        <f t="shared" ref="I183:J186" si="11">SUM(H183*110/100)</f>
        <v>55000</v>
      </c>
      <c r="J183" s="52">
        <f t="shared" si="11"/>
        <v>60500</v>
      </c>
    </row>
    <row r="184" spans="1:10" s="9" customFormat="1" x14ac:dyDescent="0.2">
      <c r="A184" s="2">
        <v>1</v>
      </c>
      <c r="B184" s="2">
        <v>3</v>
      </c>
      <c r="C184" s="1" t="s">
        <v>148</v>
      </c>
      <c r="D184" s="1" t="s">
        <v>141</v>
      </c>
      <c r="E184" s="1" t="s">
        <v>148</v>
      </c>
      <c r="F184" s="18" t="s">
        <v>134</v>
      </c>
      <c r="G184" s="23" t="s">
        <v>88</v>
      </c>
      <c r="H184" s="52">
        <v>2500000</v>
      </c>
      <c r="I184" s="52">
        <f t="shared" si="11"/>
        <v>2750000</v>
      </c>
      <c r="J184" s="52">
        <f t="shared" si="11"/>
        <v>3025000</v>
      </c>
    </row>
    <row r="185" spans="1:10" s="9" customFormat="1" x14ac:dyDescent="0.2">
      <c r="A185" s="2">
        <v>1</v>
      </c>
      <c r="B185" s="2">
        <v>3</v>
      </c>
      <c r="C185" s="1" t="s">
        <v>148</v>
      </c>
      <c r="D185" s="1" t="s">
        <v>141</v>
      </c>
      <c r="E185" s="1" t="s">
        <v>148</v>
      </c>
      <c r="F185" s="18" t="s">
        <v>148</v>
      </c>
      <c r="G185" s="23" t="s">
        <v>89</v>
      </c>
      <c r="H185" s="52">
        <v>50000</v>
      </c>
      <c r="I185" s="48">
        <f t="shared" si="11"/>
        <v>55000</v>
      </c>
      <c r="J185" s="48">
        <f t="shared" si="11"/>
        <v>60500</v>
      </c>
    </row>
    <row r="186" spans="1:10" s="9" customFormat="1" x14ac:dyDescent="0.2">
      <c r="A186" s="2">
        <v>1</v>
      </c>
      <c r="B186" s="2">
        <v>3</v>
      </c>
      <c r="C186" s="101" t="s">
        <v>148</v>
      </c>
      <c r="D186" s="101" t="s">
        <v>141</v>
      </c>
      <c r="E186" s="101" t="s">
        <v>148</v>
      </c>
      <c r="F186" s="102">
        <v>90</v>
      </c>
      <c r="G186" s="103" t="s">
        <v>90</v>
      </c>
      <c r="H186" s="99">
        <v>50000</v>
      </c>
      <c r="I186" s="99">
        <f t="shared" si="11"/>
        <v>55000</v>
      </c>
      <c r="J186" s="99">
        <f t="shared" si="11"/>
        <v>60500</v>
      </c>
    </row>
    <row r="187" spans="1:10" s="9" customFormat="1" x14ac:dyDescent="0.2">
      <c r="A187" s="25"/>
      <c r="B187" s="25"/>
      <c r="C187" s="29"/>
      <c r="D187" s="29"/>
      <c r="E187" s="29"/>
      <c r="F187" s="29"/>
      <c r="G187" s="30"/>
      <c r="H187" s="55"/>
      <c r="I187" s="144" t="s">
        <v>278</v>
      </c>
      <c r="J187" s="144"/>
    </row>
    <row r="188" spans="1:10" s="9" customFormat="1" x14ac:dyDescent="0.2">
      <c r="A188" s="25"/>
      <c r="B188" s="25"/>
      <c r="C188" s="29"/>
      <c r="D188" s="29"/>
      <c r="E188" s="29"/>
      <c r="F188" s="29"/>
      <c r="G188" s="30"/>
      <c r="H188" s="55"/>
      <c r="I188" s="55"/>
      <c r="J188" s="55"/>
    </row>
    <row r="189" spans="1:10" s="9" customFormat="1" x14ac:dyDescent="0.2">
      <c r="A189" s="25"/>
      <c r="B189" s="25"/>
      <c r="C189" s="29"/>
      <c r="D189" s="29"/>
      <c r="E189" s="29"/>
      <c r="F189" s="29"/>
      <c r="G189" s="30"/>
      <c r="H189" s="55"/>
      <c r="I189" s="55"/>
      <c r="J189" s="55"/>
    </row>
    <row r="190" spans="1:10" s="9" customFormat="1" x14ac:dyDescent="0.2">
      <c r="A190" s="25"/>
      <c r="B190" s="25"/>
      <c r="C190" s="29"/>
      <c r="D190" s="29"/>
      <c r="E190" s="29"/>
      <c r="F190" s="29"/>
      <c r="G190" s="30"/>
      <c r="H190" s="55"/>
      <c r="I190" s="55"/>
      <c r="J190" s="55"/>
    </row>
    <row r="191" spans="1:10" s="9" customFormat="1" ht="12.75" customHeight="1" x14ac:dyDescent="0.2">
      <c r="A191" s="25"/>
      <c r="B191" s="25"/>
      <c r="C191" s="29"/>
      <c r="D191" s="29"/>
      <c r="E191" s="29"/>
      <c r="F191" s="29"/>
      <c r="G191" s="30"/>
      <c r="H191" s="55"/>
      <c r="I191" s="55"/>
      <c r="J191" s="55"/>
    </row>
    <row r="192" spans="1:10" s="9" customFormat="1" ht="15" customHeight="1" x14ac:dyDescent="0.25">
      <c r="A192" s="154" t="s">
        <v>0</v>
      </c>
      <c r="B192" s="155"/>
      <c r="C192" s="156" t="s">
        <v>1</v>
      </c>
      <c r="D192" s="157"/>
      <c r="E192" s="157"/>
      <c r="F192" s="158"/>
      <c r="G192" s="145" t="s">
        <v>284</v>
      </c>
      <c r="H192" s="147" t="s">
        <v>314</v>
      </c>
      <c r="I192" s="147" t="s">
        <v>315</v>
      </c>
      <c r="J192" s="147" t="s">
        <v>316</v>
      </c>
    </row>
    <row r="193" spans="1:10" s="9" customFormat="1" ht="15" customHeight="1" x14ac:dyDescent="0.2">
      <c r="A193" s="120" t="s">
        <v>2</v>
      </c>
      <c r="B193" s="120" t="s">
        <v>3</v>
      </c>
      <c r="C193" s="121" t="s">
        <v>2</v>
      </c>
      <c r="D193" s="121" t="s">
        <v>3</v>
      </c>
      <c r="E193" s="121" t="s">
        <v>4</v>
      </c>
      <c r="F193" s="122" t="s">
        <v>5</v>
      </c>
      <c r="G193" s="146"/>
      <c r="H193" s="148"/>
      <c r="I193" s="148"/>
      <c r="J193" s="148"/>
    </row>
    <row r="194" spans="1:10" s="9" customFormat="1" x14ac:dyDescent="0.2">
      <c r="A194" s="5">
        <v>1</v>
      </c>
      <c r="B194" s="5">
        <v>3</v>
      </c>
      <c r="C194" s="6" t="s">
        <v>148</v>
      </c>
      <c r="D194" s="6" t="s">
        <v>165</v>
      </c>
      <c r="E194" s="151" t="s">
        <v>91</v>
      </c>
      <c r="F194" s="152"/>
      <c r="G194" s="153"/>
      <c r="H194" s="50">
        <f>SUM(H195+H198)</f>
        <v>1300000</v>
      </c>
      <c r="I194" s="50">
        <f>SUM(I195+I198)</f>
        <v>1430000</v>
      </c>
      <c r="J194" s="50">
        <f>SUM(J195+J198)</f>
        <v>1573000</v>
      </c>
    </row>
    <row r="195" spans="1:10" s="9" customFormat="1" x14ac:dyDescent="0.2">
      <c r="A195" s="7">
        <v>1</v>
      </c>
      <c r="B195" s="7">
        <v>3</v>
      </c>
      <c r="C195" s="8" t="s">
        <v>148</v>
      </c>
      <c r="D195" s="8" t="s">
        <v>165</v>
      </c>
      <c r="E195" s="8" t="s">
        <v>169</v>
      </c>
      <c r="F195" s="149" t="s">
        <v>92</v>
      </c>
      <c r="G195" s="150"/>
      <c r="H195" s="53">
        <f>SUM(H196:H197)</f>
        <v>1250000</v>
      </c>
      <c r="I195" s="53">
        <f>SUM(I196:I197)</f>
        <v>1375000</v>
      </c>
      <c r="J195" s="53">
        <f>SUM(J196:J197)</f>
        <v>1512500</v>
      </c>
    </row>
    <row r="196" spans="1:10" s="9" customFormat="1" x14ac:dyDescent="0.2">
      <c r="A196" s="2">
        <v>1</v>
      </c>
      <c r="B196" s="2">
        <v>3</v>
      </c>
      <c r="C196" s="1" t="s">
        <v>148</v>
      </c>
      <c r="D196" s="1" t="s">
        <v>165</v>
      </c>
      <c r="E196" s="1" t="s">
        <v>169</v>
      </c>
      <c r="F196" s="18" t="s">
        <v>169</v>
      </c>
      <c r="G196" s="23" t="s">
        <v>93</v>
      </c>
      <c r="H196" s="52">
        <v>0</v>
      </c>
      <c r="I196" s="48">
        <f>SUM(H196*110/100)</f>
        <v>0</v>
      </c>
      <c r="J196" s="48">
        <f>SUM(I196*110/100)</f>
        <v>0</v>
      </c>
    </row>
    <row r="197" spans="1:10" s="9" customFormat="1" x14ac:dyDescent="0.2">
      <c r="A197" s="2">
        <v>1</v>
      </c>
      <c r="B197" s="2">
        <v>3</v>
      </c>
      <c r="C197" s="1" t="s">
        <v>148</v>
      </c>
      <c r="D197" s="1" t="s">
        <v>165</v>
      </c>
      <c r="E197" s="1" t="s">
        <v>169</v>
      </c>
      <c r="F197" s="18">
        <v>90</v>
      </c>
      <c r="G197" s="23" t="s">
        <v>94</v>
      </c>
      <c r="H197" s="52">
        <v>1250000</v>
      </c>
      <c r="I197" s="48">
        <f>SUM(H197*110/100)</f>
        <v>1375000</v>
      </c>
      <c r="J197" s="48">
        <f>SUM(I197*110/100)</f>
        <v>1512500</v>
      </c>
    </row>
    <row r="198" spans="1:10" s="9" customFormat="1" x14ac:dyDescent="0.2">
      <c r="A198" s="7">
        <v>1</v>
      </c>
      <c r="B198" s="7">
        <v>3</v>
      </c>
      <c r="C198" s="8" t="s">
        <v>148</v>
      </c>
      <c r="D198" s="8" t="s">
        <v>165</v>
      </c>
      <c r="E198" s="8" t="s">
        <v>191</v>
      </c>
      <c r="F198" s="149" t="s">
        <v>221</v>
      </c>
      <c r="G198" s="150"/>
      <c r="H198" s="53">
        <f>SUM(H199)</f>
        <v>50000</v>
      </c>
      <c r="I198" s="53">
        <f>SUM(I199)</f>
        <v>55000</v>
      </c>
      <c r="J198" s="53">
        <f>SUM(J199)</f>
        <v>60500</v>
      </c>
    </row>
    <row r="199" spans="1:10" s="9" customFormat="1" x14ac:dyDescent="0.2">
      <c r="A199" s="2">
        <v>1</v>
      </c>
      <c r="B199" s="2">
        <v>3</v>
      </c>
      <c r="C199" s="1" t="s">
        <v>148</v>
      </c>
      <c r="D199" s="1" t="s">
        <v>165</v>
      </c>
      <c r="E199" s="1" t="s">
        <v>191</v>
      </c>
      <c r="F199" s="18" t="s">
        <v>197</v>
      </c>
      <c r="G199" s="23" t="s">
        <v>221</v>
      </c>
      <c r="H199" s="52">
        <v>50000</v>
      </c>
      <c r="I199" s="48">
        <f>SUM(H199*110/100)</f>
        <v>55000</v>
      </c>
      <c r="J199" s="48">
        <f>SUM(I199*110/100)</f>
        <v>60500</v>
      </c>
    </row>
    <row r="200" spans="1:10" s="9" customFormat="1" ht="14.25" x14ac:dyDescent="0.2">
      <c r="A200" s="58">
        <v>1</v>
      </c>
      <c r="B200" s="58">
        <v>3</v>
      </c>
      <c r="C200" s="59" t="s">
        <v>133</v>
      </c>
      <c r="D200" s="205" t="s">
        <v>238</v>
      </c>
      <c r="E200" s="206"/>
      <c r="F200" s="206"/>
      <c r="G200" s="207"/>
      <c r="H200" s="62">
        <f t="shared" ref="H200:J201" si="12">SUM(H201)</f>
        <v>333515000</v>
      </c>
      <c r="I200" s="62">
        <f t="shared" si="12"/>
        <v>366866500</v>
      </c>
      <c r="J200" s="62">
        <f t="shared" si="12"/>
        <v>403553150</v>
      </c>
    </row>
    <row r="201" spans="1:10" s="9" customFormat="1" x14ac:dyDescent="0.2">
      <c r="A201" s="5">
        <v>1</v>
      </c>
      <c r="B201" s="5">
        <v>3</v>
      </c>
      <c r="C201" s="6" t="s">
        <v>133</v>
      </c>
      <c r="D201" s="6" t="s">
        <v>165</v>
      </c>
      <c r="E201" s="151" t="s">
        <v>115</v>
      </c>
      <c r="F201" s="152"/>
      <c r="G201" s="153"/>
      <c r="H201" s="50">
        <f t="shared" si="12"/>
        <v>333515000</v>
      </c>
      <c r="I201" s="50">
        <f t="shared" si="12"/>
        <v>366866500</v>
      </c>
      <c r="J201" s="50">
        <f t="shared" si="12"/>
        <v>403553150</v>
      </c>
    </row>
    <row r="202" spans="1:10" s="9" customFormat="1" x14ac:dyDescent="0.2">
      <c r="A202" s="7">
        <v>1</v>
      </c>
      <c r="B202" s="7">
        <v>3</v>
      </c>
      <c r="C202" s="8" t="s">
        <v>133</v>
      </c>
      <c r="D202" s="8" t="s">
        <v>165</v>
      </c>
      <c r="E202" s="8" t="s">
        <v>169</v>
      </c>
      <c r="F202" s="149" t="s">
        <v>116</v>
      </c>
      <c r="G202" s="150"/>
      <c r="H202" s="51">
        <f>SUM(H203:H206)</f>
        <v>333515000</v>
      </c>
      <c r="I202" s="51">
        <f>SUM(I203:I206)</f>
        <v>366866500</v>
      </c>
      <c r="J202" s="51">
        <f>SUM(J203:J206)</f>
        <v>403553150</v>
      </c>
    </row>
    <row r="203" spans="1:10" s="9" customFormat="1" x14ac:dyDescent="0.2">
      <c r="A203" s="2">
        <v>1</v>
      </c>
      <c r="B203" s="2">
        <v>3</v>
      </c>
      <c r="C203" s="1" t="s">
        <v>133</v>
      </c>
      <c r="D203" s="1" t="s">
        <v>165</v>
      </c>
      <c r="E203" s="1" t="s">
        <v>169</v>
      </c>
      <c r="F203" s="18" t="s">
        <v>169</v>
      </c>
      <c r="G203" s="23" t="s">
        <v>210</v>
      </c>
      <c r="H203" s="52">
        <v>56250000</v>
      </c>
      <c r="I203" s="52">
        <f t="shared" ref="I203:J206" si="13">SUM(H203*110/100)</f>
        <v>61875000</v>
      </c>
      <c r="J203" s="52">
        <f t="shared" si="13"/>
        <v>68062500</v>
      </c>
    </row>
    <row r="204" spans="1:10" s="9" customFormat="1" x14ac:dyDescent="0.2">
      <c r="A204" s="2">
        <v>1</v>
      </c>
      <c r="B204" s="2">
        <v>3</v>
      </c>
      <c r="C204" s="1" t="s">
        <v>133</v>
      </c>
      <c r="D204" s="1" t="s">
        <v>165</v>
      </c>
      <c r="E204" s="1" t="s">
        <v>169</v>
      </c>
      <c r="F204" s="18" t="s">
        <v>134</v>
      </c>
      <c r="G204" s="23" t="s">
        <v>222</v>
      </c>
      <c r="H204" s="52">
        <v>3750000</v>
      </c>
      <c r="I204" s="48">
        <f t="shared" si="13"/>
        <v>4125000</v>
      </c>
      <c r="J204" s="48">
        <f t="shared" si="13"/>
        <v>4537500</v>
      </c>
    </row>
    <row r="205" spans="1:10" s="9" customFormat="1" x14ac:dyDescent="0.2">
      <c r="A205" s="2">
        <v>1</v>
      </c>
      <c r="B205" s="2">
        <v>3</v>
      </c>
      <c r="C205" s="1" t="s">
        <v>133</v>
      </c>
      <c r="D205" s="1" t="s">
        <v>165</v>
      </c>
      <c r="E205" s="1" t="s">
        <v>169</v>
      </c>
      <c r="F205" s="18" t="s">
        <v>136</v>
      </c>
      <c r="G205" s="23" t="s">
        <v>223</v>
      </c>
      <c r="H205" s="52">
        <v>0</v>
      </c>
      <c r="I205" s="48">
        <f t="shared" si="13"/>
        <v>0</v>
      </c>
      <c r="J205" s="48">
        <f t="shared" si="13"/>
        <v>0</v>
      </c>
    </row>
    <row r="206" spans="1:10" s="9" customFormat="1" x14ac:dyDescent="0.2">
      <c r="A206" s="2">
        <v>1</v>
      </c>
      <c r="B206" s="2">
        <v>3</v>
      </c>
      <c r="C206" s="1" t="s">
        <v>133</v>
      </c>
      <c r="D206" s="1" t="s">
        <v>165</v>
      </c>
      <c r="E206" s="1" t="s">
        <v>169</v>
      </c>
      <c r="F206" s="18" t="s">
        <v>197</v>
      </c>
      <c r="G206" s="23" t="s">
        <v>271</v>
      </c>
      <c r="H206" s="52">
        <v>273515000</v>
      </c>
      <c r="I206" s="48">
        <f t="shared" si="13"/>
        <v>300866500</v>
      </c>
      <c r="J206" s="48">
        <f t="shared" si="13"/>
        <v>330953150</v>
      </c>
    </row>
    <row r="207" spans="1:10" s="9" customFormat="1" ht="14.25" x14ac:dyDescent="0.2">
      <c r="A207" s="58">
        <v>1</v>
      </c>
      <c r="B207" s="58">
        <v>3</v>
      </c>
      <c r="C207" s="59" t="s">
        <v>139</v>
      </c>
      <c r="D207" s="205" t="s">
        <v>95</v>
      </c>
      <c r="E207" s="206"/>
      <c r="F207" s="206"/>
      <c r="G207" s="207"/>
      <c r="H207" s="62">
        <f>SUM(H208+H233+H239+H250)</f>
        <v>6720000</v>
      </c>
      <c r="I207" s="62">
        <f>SUM(I208+I233+I239+I250)</f>
        <v>7392000</v>
      </c>
      <c r="J207" s="62">
        <f>SUM(J208+J233+J239+J250)</f>
        <v>8131200</v>
      </c>
    </row>
    <row r="208" spans="1:10" s="9" customFormat="1" x14ac:dyDescent="0.2">
      <c r="A208" s="5">
        <v>1</v>
      </c>
      <c r="B208" s="5">
        <v>3</v>
      </c>
      <c r="C208" s="6" t="s">
        <v>139</v>
      </c>
      <c r="D208" s="6" t="s">
        <v>169</v>
      </c>
      <c r="E208" s="151" t="s">
        <v>96</v>
      </c>
      <c r="F208" s="152"/>
      <c r="G208" s="153"/>
      <c r="H208" s="50">
        <f>SUM(H209+H212+H218+H222+H224)</f>
        <v>3370000</v>
      </c>
      <c r="I208" s="50">
        <f>SUM(I209+I212+I218+I222+I224)</f>
        <v>3707000</v>
      </c>
      <c r="J208" s="50">
        <f>SUM(J209+J212+J218+J222+J224)</f>
        <v>4077700</v>
      </c>
    </row>
    <row r="209" spans="1:10" s="9" customFormat="1" x14ac:dyDescent="0.2">
      <c r="A209" s="7">
        <v>1</v>
      </c>
      <c r="B209" s="7">
        <v>3</v>
      </c>
      <c r="C209" s="8" t="s">
        <v>139</v>
      </c>
      <c r="D209" s="8" t="s">
        <v>169</v>
      </c>
      <c r="E209" s="8" t="s">
        <v>169</v>
      </c>
      <c r="F209" s="149" t="s">
        <v>97</v>
      </c>
      <c r="G209" s="150"/>
      <c r="H209" s="51">
        <f>SUM(H210:H211)</f>
        <v>60000</v>
      </c>
      <c r="I209" s="51">
        <f>SUM(I210:I211)</f>
        <v>66000</v>
      </c>
      <c r="J209" s="51">
        <f>SUM(J210:J211)</f>
        <v>72600</v>
      </c>
    </row>
    <row r="210" spans="1:10" s="9" customFormat="1" x14ac:dyDescent="0.2">
      <c r="A210" s="2">
        <v>1</v>
      </c>
      <c r="B210" s="2">
        <v>3</v>
      </c>
      <c r="C210" s="1" t="s">
        <v>139</v>
      </c>
      <c r="D210" s="1" t="s">
        <v>169</v>
      </c>
      <c r="E210" s="1" t="s">
        <v>169</v>
      </c>
      <c r="F210" s="18" t="s">
        <v>169</v>
      </c>
      <c r="G210" s="23" t="s">
        <v>98</v>
      </c>
      <c r="H210" s="52">
        <v>50000</v>
      </c>
      <c r="I210" s="52">
        <f>SUM(H210*110/100)</f>
        <v>55000</v>
      </c>
      <c r="J210" s="52">
        <f>SUM(I210*110/100)</f>
        <v>60500</v>
      </c>
    </row>
    <row r="211" spans="1:10" s="9" customFormat="1" x14ac:dyDescent="0.2">
      <c r="A211" s="2">
        <v>1</v>
      </c>
      <c r="B211" s="2">
        <v>3</v>
      </c>
      <c r="C211" s="1" t="s">
        <v>139</v>
      </c>
      <c r="D211" s="1" t="s">
        <v>169</v>
      </c>
      <c r="E211" s="1" t="s">
        <v>169</v>
      </c>
      <c r="F211" s="18">
        <v>90</v>
      </c>
      <c r="G211" s="23" t="s">
        <v>99</v>
      </c>
      <c r="H211" s="52">
        <v>10000</v>
      </c>
      <c r="I211" s="52">
        <f>SUM(H211*110/100)</f>
        <v>11000</v>
      </c>
      <c r="J211" s="52">
        <f>SUM(I211*110/100)</f>
        <v>12100</v>
      </c>
    </row>
    <row r="212" spans="1:10" s="9" customFormat="1" x14ac:dyDescent="0.2">
      <c r="A212" s="7">
        <v>1</v>
      </c>
      <c r="B212" s="7">
        <v>3</v>
      </c>
      <c r="C212" s="8" t="s">
        <v>139</v>
      </c>
      <c r="D212" s="8" t="s">
        <v>169</v>
      </c>
      <c r="E212" s="8" t="s">
        <v>134</v>
      </c>
      <c r="F212" s="149" t="s">
        <v>100</v>
      </c>
      <c r="G212" s="150"/>
      <c r="H212" s="51">
        <f>SUM(H213:H217)</f>
        <v>3310000</v>
      </c>
      <c r="I212" s="51">
        <f>SUM(I213:I217)</f>
        <v>3641000</v>
      </c>
      <c r="J212" s="51">
        <f>SUM(J213:J217)</f>
        <v>4005100</v>
      </c>
    </row>
    <row r="213" spans="1:10" s="9" customFormat="1" x14ac:dyDescent="0.2">
      <c r="A213" s="2">
        <v>1</v>
      </c>
      <c r="B213" s="2">
        <v>3</v>
      </c>
      <c r="C213" s="1" t="s">
        <v>139</v>
      </c>
      <c r="D213" s="1" t="s">
        <v>169</v>
      </c>
      <c r="E213" s="1" t="s">
        <v>134</v>
      </c>
      <c r="F213" s="18" t="s">
        <v>169</v>
      </c>
      <c r="G213" s="23" t="s">
        <v>101</v>
      </c>
      <c r="H213" s="52">
        <v>100000</v>
      </c>
      <c r="I213" s="48">
        <f t="shared" ref="I213:J217" si="14">SUM(H213*110/100)</f>
        <v>110000</v>
      </c>
      <c r="J213" s="48">
        <f t="shared" si="14"/>
        <v>121000</v>
      </c>
    </row>
    <row r="214" spans="1:10" s="9" customFormat="1" x14ac:dyDescent="0.2">
      <c r="A214" s="2">
        <v>1</v>
      </c>
      <c r="B214" s="2">
        <v>3</v>
      </c>
      <c r="C214" s="1" t="s">
        <v>139</v>
      </c>
      <c r="D214" s="1" t="s">
        <v>169</v>
      </c>
      <c r="E214" s="1" t="s">
        <v>134</v>
      </c>
      <c r="F214" s="18" t="s">
        <v>134</v>
      </c>
      <c r="G214" s="23" t="s">
        <v>102</v>
      </c>
      <c r="H214" s="52">
        <v>100000</v>
      </c>
      <c r="I214" s="48">
        <f t="shared" si="14"/>
        <v>110000</v>
      </c>
      <c r="J214" s="48">
        <f t="shared" si="14"/>
        <v>121000</v>
      </c>
    </row>
    <row r="215" spans="1:10" s="9" customFormat="1" x14ac:dyDescent="0.2">
      <c r="A215" s="2">
        <v>1</v>
      </c>
      <c r="B215" s="2">
        <v>3</v>
      </c>
      <c r="C215" s="1" t="s">
        <v>139</v>
      </c>
      <c r="D215" s="1" t="s">
        <v>169</v>
      </c>
      <c r="E215" s="1" t="s">
        <v>134</v>
      </c>
      <c r="F215" s="18" t="s">
        <v>136</v>
      </c>
      <c r="G215" s="23" t="s">
        <v>103</v>
      </c>
      <c r="H215" s="52">
        <v>3000000</v>
      </c>
      <c r="I215" s="48">
        <f t="shared" si="14"/>
        <v>3300000</v>
      </c>
      <c r="J215" s="48">
        <f t="shared" si="14"/>
        <v>3630000</v>
      </c>
    </row>
    <row r="216" spans="1:10" s="9" customFormat="1" x14ac:dyDescent="0.2">
      <c r="A216" s="2">
        <v>1</v>
      </c>
      <c r="B216" s="2">
        <v>3</v>
      </c>
      <c r="C216" s="1" t="s">
        <v>139</v>
      </c>
      <c r="D216" s="1" t="s">
        <v>169</v>
      </c>
      <c r="E216" s="1" t="s">
        <v>134</v>
      </c>
      <c r="F216" s="18" t="s">
        <v>133</v>
      </c>
      <c r="G216" s="23" t="s">
        <v>224</v>
      </c>
      <c r="H216" s="52">
        <v>100000</v>
      </c>
      <c r="I216" s="48">
        <f t="shared" si="14"/>
        <v>110000</v>
      </c>
      <c r="J216" s="48">
        <f t="shared" si="14"/>
        <v>121000</v>
      </c>
    </row>
    <row r="217" spans="1:10" s="9" customFormat="1" x14ac:dyDescent="0.2">
      <c r="A217" s="2">
        <v>1</v>
      </c>
      <c r="B217" s="2">
        <v>3</v>
      </c>
      <c r="C217" s="1" t="s">
        <v>139</v>
      </c>
      <c r="D217" s="1" t="s">
        <v>169</v>
      </c>
      <c r="E217" s="1" t="s">
        <v>134</v>
      </c>
      <c r="F217" s="18">
        <v>90</v>
      </c>
      <c r="G217" s="23" t="s">
        <v>104</v>
      </c>
      <c r="H217" s="52">
        <v>10000</v>
      </c>
      <c r="I217" s="48">
        <f t="shared" si="14"/>
        <v>11000</v>
      </c>
      <c r="J217" s="48">
        <f t="shared" si="14"/>
        <v>12100</v>
      </c>
    </row>
    <row r="218" spans="1:10" s="9" customFormat="1" x14ac:dyDescent="0.2">
      <c r="A218" s="7">
        <v>1</v>
      </c>
      <c r="B218" s="7">
        <v>3</v>
      </c>
      <c r="C218" s="8" t="s">
        <v>139</v>
      </c>
      <c r="D218" s="8" t="s">
        <v>169</v>
      </c>
      <c r="E218" s="8" t="s">
        <v>148</v>
      </c>
      <c r="F218" s="149" t="s">
        <v>233</v>
      </c>
      <c r="G218" s="150"/>
      <c r="H218" s="51">
        <f>SUM(H219:H221)</f>
        <v>0</v>
      </c>
      <c r="I218" s="51">
        <f>SUM(I219:I221)</f>
        <v>0</v>
      </c>
      <c r="J218" s="51">
        <f>SUM(J219:J221)</f>
        <v>0</v>
      </c>
    </row>
    <row r="219" spans="1:10" s="9" customFormat="1" x14ac:dyDescent="0.2">
      <c r="A219" s="2">
        <v>1</v>
      </c>
      <c r="B219" s="2">
        <v>3</v>
      </c>
      <c r="C219" s="1" t="s">
        <v>139</v>
      </c>
      <c r="D219" s="1" t="s">
        <v>169</v>
      </c>
      <c r="E219" s="1" t="s">
        <v>148</v>
      </c>
      <c r="F219" s="18" t="s">
        <v>169</v>
      </c>
      <c r="G219" s="23" t="s">
        <v>225</v>
      </c>
      <c r="H219" s="52">
        <v>0</v>
      </c>
      <c r="I219" s="52">
        <f t="shared" ref="I219:J221" si="15">SUM(H219*110/100)</f>
        <v>0</v>
      </c>
      <c r="J219" s="52">
        <f t="shared" si="15"/>
        <v>0</v>
      </c>
    </row>
    <row r="220" spans="1:10" s="9" customFormat="1" x14ac:dyDescent="0.2">
      <c r="A220" s="2">
        <v>1</v>
      </c>
      <c r="B220" s="2">
        <v>3</v>
      </c>
      <c r="C220" s="1" t="s">
        <v>139</v>
      </c>
      <c r="D220" s="1" t="s">
        <v>169</v>
      </c>
      <c r="E220" s="1" t="s">
        <v>148</v>
      </c>
      <c r="F220" s="18" t="s">
        <v>136</v>
      </c>
      <c r="G220" s="23" t="s">
        <v>226</v>
      </c>
      <c r="H220" s="52">
        <v>0</v>
      </c>
      <c r="I220" s="52">
        <f t="shared" si="15"/>
        <v>0</v>
      </c>
      <c r="J220" s="52">
        <f t="shared" si="15"/>
        <v>0</v>
      </c>
    </row>
    <row r="221" spans="1:10" x14ac:dyDescent="0.2">
      <c r="A221" s="2">
        <v>1</v>
      </c>
      <c r="B221" s="2">
        <v>3</v>
      </c>
      <c r="C221" s="1" t="s">
        <v>139</v>
      </c>
      <c r="D221" s="1" t="s">
        <v>169</v>
      </c>
      <c r="E221" s="1" t="s">
        <v>148</v>
      </c>
      <c r="F221" s="18" t="s">
        <v>197</v>
      </c>
      <c r="G221" s="23" t="s">
        <v>227</v>
      </c>
      <c r="H221" s="52">
        <v>0</v>
      </c>
      <c r="I221" s="52">
        <f t="shared" si="15"/>
        <v>0</v>
      </c>
      <c r="J221" s="52">
        <f t="shared" si="15"/>
        <v>0</v>
      </c>
    </row>
    <row r="222" spans="1:10" x14ac:dyDescent="0.2">
      <c r="A222" s="7">
        <v>1</v>
      </c>
      <c r="B222" s="7">
        <v>3</v>
      </c>
      <c r="C222" s="8" t="s">
        <v>139</v>
      </c>
      <c r="D222" s="8" t="s">
        <v>169</v>
      </c>
      <c r="E222" s="8" t="s">
        <v>136</v>
      </c>
      <c r="F222" s="149" t="s">
        <v>105</v>
      </c>
      <c r="G222" s="150"/>
      <c r="H222" s="51">
        <f>SUM(H223)</f>
        <v>0</v>
      </c>
      <c r="I222" s="51">
        <f>SUM(I223)</f>
        <v>0</v>
      </c>
      <c r="J222" s="51">
        <f>SUM(J223)</f>
        <v>0</v>
      </c>
    </row>
    <row r="223" spans="1:10" x14ac:dyDescent="0.2">
      <c r="A223" s="2">
        <v>1</v>
      </c>
      <c r="B223" s="2">
        <v>3</v>
      </c>
      <c r="C223" s="1" t="s">
        <v>139</v>
      </c>
      <c r="D223" s="1" t="s">
        <v>169</v>
      </c>
      <c r="E223" s="1" t="s">
        <v>136</v>
      </c>
      <c r="F223" s="18" t="s">
        <v>169</v>
      </c>
      <c r="G223" s="23" t="s">
        <v>106</v>
      </c>
      <c r="H223" s="52">
        <v>0</v>
      </c>
      <c r="I223" s="52">
        <f>SUM(H223*110/100)</f>
        <v>0</v>
      </c>
      <c r="J223" s="52">
        <f>SUM(I223*110/100)</f>
        <v>0</v>
      </c>
    </row>
    <row r="224" spans="1:10" x14ac:dyDescent="0.2">
      <c r="A224" s="7">
        <v>1</v>
      </c>
      <c r="B224" s="7">
        <v>3</v>
      </c>
      <c r="C224" s="8" t="s">
        <v>139</v>
      </c>
      <c r="D224" s="8" t="s">
        <v>169</v>
      </c>
      <c r="E224" s="8" t="s">
        <v>139</v>
      </c>
      <c r="F224" s="149" t="s">
        <v>313</v>
      </c>
      <c r="G224" s="150"/>
      <c r="H224" s="51">
        <f>SUM(H225:H226)</f>
        <v>0</v>
      </c>
      <c r="I224" s="51">
        <f>SUM(I225:I226)</f>
        <v>0</v>
      </c>
      <c r="J224" s="51">
        <f>SUM(J225:J226)</f>
        <v>0</v>
      </c>
    </row>
    <row r="225" spans="1:10" x14ac:dyDescent="0.2">
      <c r="A225" s="2">
        <v>1</v>
      </c>
      <c r="B225" s="2">
        <v>3</v>
      </c>
      <c r="C225" s="1" t="s">
        <v>139</v>
      </c>
      <c r="D225" s="1" t="s">
        <v>169</v>
      </c>
      <c r="E225" s="1" t="s">
        <v>139</v>
      </c>
      <c r="F225" s="18" t="s">
        <v>169</v>
      </c>
      <c r="G225" s="23" t="s">
        <v>228</v>
      </c>
      <c r="H225" s="52">
        <v>0</v>
      </c>
      <c r="I225" s="52">
        <f>SUM(H225*110/100)</f>
        <v>0</v>
      </c>
      <c r="J225" s="52">
        <f>SUM(I225*110/100)</f>
        <v>0</v>
      </c>
    </row>
    <row r="226" spans="1:10" x14ac:dyDescent="0.2">
      <c r="A226" s="2">
        <v>1</v>
      </c>
      <c r="B226" s="2">
        <v>3</v>
      </c>
      <c r="C226" s="101" t="s">
        <v>139</v>
      </c>
      <c r="D226" s="101" t="s">
        <v>169</v>
      </c>
      <c r="E226" s="101" t="s">
        <v>139</v>
      </c>
      <c r="F226" s="102" t="s">
        <v>197</v>
      </c>
      <c r="G226" s="103" t="s">
        <v>211</v>
      </c>
      <c r="H226" s="99">
        <v>0</v>
      </c>
      <c r="I226" s="99">
        <f>SUM(H226*110/100)</f>
        <v>0</v>
      </c>
      <c r="J226" s="99">
        <f>SUM(I226*110/100)</f>
        <v>0</v>
      </c>
    </row>
    <row r="227" spans="1:10" x14ac:dyDescent="0.2">
      <c r="A227" s="25"/>
      <c r="B227" s="25"/>
      <c r="C227" s="29"/>
      <c r="D227" s="29"/>
      <c r="E227" s="29"/>
      <c r="F227" s="29"/>
      <c r="G227" s="30"/>
      <c r="H227" s="55"/>
      <c r="I227" s="144" t="s">
        <v>279</v>
      </c>
      <c r="J227" s="144"/>
    </row>
    <row r="228" spans="1:10" x14ac:dyDescent="0.2">
      <c r="A228" s="25"/>
      <c r="B228" s="25"/>
      <c r="C228" s="29"/>
      <c r="D228" s="29"/>
      <c r="E228" s="29"/>
      <c r="F228" s="29"/>
      <c r="G228" s="30"/>
      <c r="H228" s="55"/>
      <c r="I228" s="55"/>
      <c r="J228" s="55"/>
    </row>
    <row r="229" spans="1:10" ht="15" customHeight="1" x14ac:dyDescent="0.2">
      <c r="A229" s="25"/>
      <c r="B229" s="25"/>
      <c r="C229" s="29"/>
      <c r="D229" s="29"/>
      <c r="E229" s="29"/>
      <c r="F229" s="29"/>
      <c r="G229" s="30"/>
      <c r="H229" s="55"/>
      <c r="I229" s="55"/>
      <c r="J229" s="55"/>
    </row>
    <row r="230" spans="1:10" ht="12.75" customHeight="1" x14ac:dyDescent="0.2">
      <c r="A230" s="25"/>
      <c r="B230" s="25"/>
      <c r="C230" s="29"/>
      <c r="D230" s="29"/>
      <c r="E230" s="29"/>
      <c r="F230" s="29"/>
      <c r="G230" s="30"/>
      <c r="H230" s="55"/>
      <c r="I230" s="55"/>
      <c r="J230" s="55"/>
    </row>
    <row r="231" spans="1:10" ht="15" customHeight="1" x14ac:dyDescent="0.25">
      <c r="A231" s="154" t="s">
        <v>0</v>
      </c>
      <c r="B231" s="155"/>
      <c r="C231" s="156" t="s">
        <v>1</v>
      </c>
      <c r="D231" s="157"/>
      <c r="E231" s="157"/>
      <c r="F231" s="158"/>
      <c r="G231" s="145" t="s">
        <v>284</v>
      </c>
      <c r="H231" s="147" t="s">
        <v>314</v>
      </c>
      <c r="I231" s="147" t="s">
        <v>315</v>
      </c>
      <c r="J231" s="147" t="s">
        <v>316</v>
      </c>
    </row>
    <row r="232" spans="1:10" ht="15" customHeight="1" x14ac:dyDescent="0.2">
      <c r="A232" s="120" t="s">
        <v>2</v>
      </c>
      <c r="B232" s="120" t="s">
        <v>3</v>
      </c>
      <c r="C232" s="121" t="s">
        <v>2</v>
      </c>
      <c r="D232" s="121" t="s">
        <v>3</v>
      </c>
      <c r="E232" s="121" t="s">
        <v>4</v>
      </c>
      <c r="F232" s="122" t="s">
        <v>5</v>
      </c>
      <c r="G232" s="146"/>
      <c r="H232" s="148"/>
      <c r="I232" s="148"/>
      <c r="J232" s="148"/>
    </row>
    <row r="233" spans="1:10" x14ac:dyDescent="0.2">
      <c r="A233" s="5">
        <v>1</v>
      </c>
      <c r="B233" s="5">
        <v>3</v>
      </c>
      <c r="C233" s="6" t="s">
        <v>139</v>
      </c>
      <c r="D233" s="6" t="s">
        <v>134</v>
      </c>
      <c r="E233" s="151" t="s">
        <v>229</v>
      </c>
      <c r="F233" s="152"/>
      <c r="G233" s="153"/>
      <c r="H233" s="50">
        <f>SUM(H234+H237)</f>
        <v>0</v>
      </c>
      <c r="I233" s="50">
        <f>SUM(I234+I237)</f>
        <v>0</v>
      </c>
      <c r="J233" s="50">
        <f>SUM(J234+J237)</f>
        <v>0</v>
      </c>
    </row>
    <row r="234" spans="1:10" x14ac:dyDescent="0.2">
      <c r="A234" s="7">
        <v>1</v>
      </c>
      <c r="B234" s="7">
        <v>3</v>
      </c>
      <c r="C234" s="8" t="s">
        <v>139</v>
      </c>
      <c r="D234" s="8" t="s">
        <v>134</v>
      </c>
      <c r="E234" s="8" t="s">
        <v>169</v>
      </c>
      <c r="F234" s="149" t="s">
        <v>41</v>
      </c>
      <c r="G234" s="150"/>
      <c r="H234" s="51">
        <f>SUM(H235:H236)</f>
        <v>0</v>
      </c>
      <c r="I234" s="51">
        <f>SUM(I235:I236)</f>
        <v>0</v>
      </c>
      <c r="J234" s="51">
        <f>SUM(J235:J236)</f>
        <v>0</v>
      </c>
    </row>
    <row r="235" spans="1:10" x14ac:dyDescent="0.2">
      <c r="A235" s="2">
        <v>1</v>
      </c>
      <c r="B235" s="2">
        <v>3</v>
      </c>
      <c r="C235" s="1" t="s">
        <v>139</v>
      </c>
      <c r="D235" s="1" t="s">
        <v>134</v>
      </c>
      <c r="E235" s="1" t="s">
        <v>169</v>
      </c>
      <c r="F235" s="18" t="s">
        <v>134</v>
      </c>
      <c r="G235" s="23" t="s">
        <v>111</v>
      </c>
      <c r="H235" s="52">
        <v>0</v>
      </c>
      <c r="I235" s="52">
        <f>SUM(H235*110/100)</f>
        <v>0</v>
      </c>
      <c r="J235" s="52">
        <f>SUM(I235*110/100)</f>
        <v>0</v>
      </c>
    </row>
    <row r="236" spans="1:10" x14ac:dyDescent="0.2">
      <c r="A236" s="2">
        <v>1</v>
      </c>
      <c r="B236" s="2">
        <v>3</v>
      </c>
      <c r="C236" s="1" t="s">
        <v>139</v>
      </c>
      <c r="D236" s="1" t="s">
        <v>134</v>
      </c>
      <c r="E236" s="1" t="s">
        <v>169</v>
      </c>
      <c r="F236" s="18" t="s">
        <v>197</v>
      </c>
      <c r="G236" s="23" t="s">
        <v>113</v>
      </c>
      <c r="H236" s="52">
        <v>0</v>
      </c>
      <c r="I236" s="52">
        <f>SUM(H236*110/100)</f>
        <v>0</v>
      </c>
      <c r="J236" s="52">
        <f>SUM(I236*110/100)</f>
        <v>0</v>
      </c>
    </row>
    <row r="237" spans="1:10" x14ac:dyDescent="0.2">
      <c r="A237" s="7">
        <v>1</v>
      </c>
      <c r="B237" s="7">
        <v>3</v>
      </c>
      <c r="C237" s="8" t="s">
        <v>139</v>
      </c>
      <c r="D237" s="8" t="s">
        <v>134</v>
      </c>
      <c r="E237" s="8" t="s">
        <v>191</v>
      </c>
      <c r="F237" s="149" t="s">
        <v>212</v>
      </c>
      <c r="G237" s="150"/>
      <c r="H237" s="51">
        <f>SUM(H238)</f>
        <v>0</v>
      </c>
      <c r="I237" s="51">
        <f>SUM(I238)</f>
        <v>0</v>
      </c>
      <c r="J237" s="51">
        <f>SUM(J238)</f>
        <v>0</v>
      </c>
    </row>
    <row r="238" spans="1:10" x14ac:dyDescent="0.2">
      <c r="A238" s="2">
        <v>1</v>
      </c>
      <c r="B238" s="2">
        <v>3</v>
      </c>
      <c r="C238" s="1" t="s">
        <v>139</v>
      </c>
      <c r="D238" s="1" t="s">
        <v>134</v>
      </c>
      <c r="E238" s="1" t="s">
        <v>191</v>
      </c>
      <c r="F238" s="18" t="s">
        <v>169</v>
      </c>
      <c r="G238" s="23" t="s">
        <v>212</v>
      </c>
      <c r="H238" s="52">
        <v>0</v>
      </c>
      <c r="I238" s="52">
        <f>SUM(H238*110/100)</f>
        <v>0</v>
      </c>
      <c r="J238" s="52">
        <f>SUM(I238*110/100)</f>
        <v>0</v>
      </c>
    </row>
    <row r="239" spans="1:10" x14ac:dyDescent="0.2">
      <c r="A239" s="5">
        <v>1</v>
      </c>
      <c r="B239" s="5">
        <v>3</v>
      </c>
      <c r="C239" s="6" t="s">
        <v>139</v>
      </c>
      <c r="D239" s="6" t="s">
        <v>148</v>
      </c>
      <c r="E239" s="151" t="s">
        <v>107</v>
      </c>
      <c r="F239" s="152"/>
      <c r="G239" s="153"/>
      <c r="H239" s="50">
        <f>SUM(H240+H242+H244+H246+H248)</f>
        <v>0</v>
      </c>
      <c r="I239" s="50">
        <f>SUM(I240+I242+I244+I246+I248)</f>
        <v>0</v>
      </c>
      <c r="J239" s="50">
        <f>SUM(J240+J242+J244+J246+J248)</f>
        <v>0</v>
      </c>
    </row>
    <row r="240" spans="1:10" x14ac:dyDescent="0.2">
      <c r="A240" s="7">
        <v>1</v>
      </c>
      <c r="B240" s="7">
        <v>3</v>
      </c>
      <c r="C240" s="8" t="s">
        <v>139</v>
      </c>
      <c r="D240" s="8" t="s">
        <v>148</v>
      </c>
      <c r="E240" s="8" t="s">
        <v>169</v>
      </c>
      <c r="F240" s="149" t="s">
        <v>108</v>
      </c>
      <c r="G240" s="150"/>
      <c r="H240" s="51">
        <f>SUM(H241)</f>
        <v>0</v>
      </c>
      <c r="I240" s="51">
        <f>SUM(I241)</f>
        <v>0</v>
      </c>
      <c r="J240" s="51">
        <f>SUM(J241)</f>
        <v>0</v>
      </c>
    </row>
    <row r="241" spans="1:10" x14ac:dyDescent="0.2">
      <c r="A241" s="2">
        <v>1</v>
      </c>
      <c r="B241" s="2">
        <v>3</v>
      </c>
      <c r="C241" s="1" t="s">
        <v>139</v>
      </c>
      <c r="D241" s="1" t="s">
        <v>148</v>
      </c>
      <c r="E241" s="1" t="s">
        <v>169</v>
      </c>
      <c r="F241" s="18" t="s">
        <v>169</v>
      </c>
      <c r="G241" s="23" t="s">
        <v>108</v>
      </c>
      <c r="H241" s="53">
        <v>0</v>
      </c>
      <c r="I241" s="53">
        <f>SUM(H241*110/100)</f>
        <v>0</v>
      </c>
      <c r="J241" s="53">
        <f>SUM(I241*110/100)</f>
        <v>0</v>
      </c>
    </row>
    <row r="242" spans="1:10" x14ac:dyDescent="0.2">
      <c r="A242" s="7">
        <v>1</v>
      </c>
      <c r="B242" s="7">
        <v>3</v>
      </c>
      <c r="C242" s="8" t="s">
        <v>139</v>
      </c>
      <c r="D242" s="8" t="s">
        <v>148</v>
      </c>
      <c r="E242" s="8" t="s">
        <v>134</v>
      </c>
      <c r="F242" s="149" t="s">
        <v>234</v>
      </c>
      <c r="G242" s="150"/>
      <c r="H242" s="51">
        <f>SUM(H243)</f>
        <v>0</v>
      </c>
      <c r="I242" s="51">
        <f>SUM(I243)</f>
        <v>0</v>
      </c>
      <c r="J242" s="51">
        <f>SUM(J243)</f>
        <v>0</v>
      </c>
    </row>
    <row r="243" spans="1:10" x14ac:dyDescent="0.2">
      <c r="A243" s="2">
        <v>1</v>
      </c>
      <c r="B243" s="2">
        <v>3</v>
      </c>
      <c r="C243" s="1" t="s">
        <v>139</v>
      </c>
      <c r="D243" s="1" t="s">
        <v>148</v>
      </c>
      <c r="E243" s="1" t="s">
        <v>134</v>
      </c>
      <c r="F243" s="18" t="s">
        <v>169</v>
      </c>
      <c r="G243" s="23" t="s">
        <v>213</v>
      </c>
      <c r="H243" s="52">
        <v>0</v>
      </c>
      <c r="I243" s="52">
        <f>SUM(H243*110/100)</f>
        <v>0</v>
      </c>
      <c r="J243" s="52">
        <f>SUM(I243*110/100)</f>
        <v>0</v>
      </c>
    </row>
    <row r="244" spans="1:10" x14ac:dyDescent="0.2">
      <c r="A244" s="7">
        <v>1</v>
      </c>
      <c r="B244" s="7">
        <v>3</v>
      </c>
      <c r="C244" s="8" t="s">
        <v>139</v>
      </c>
      <c r="D244" s="8" t="s">
        <v>148</v>
      </c>
      <c r="E244" s="8" t="s">
        <v>148</v>
      </c>
      <c r="F244" s="149" t="s">
        <v>214</v>
      </c>
      <c r="G244" s="150"/>
      <c r="H244" s="51">
        <f>SUM(H245)</f>
        <v>0</v>
      </c>
      <c r="I244" s="51">
        <f>SUM(I245)</f>
        <v>0</v>
      </c>
      <c r="J244" s="51">
        <f>SUM(J245)</f>
        <v>0</v>
      </c>
    </row>
    <row r="245" spans="1:10" x14ac:dyDescent="0.2">
      <c r="A245" s="2">
        <v>1</v>
      </c>
      <c r="B245" s="2">
        <v>3</v>
      </c>
      <c r="C245" s="1" t="s">
        <v>139</v>
      </c>
      <c r="D245" s="1" t="s">
        <v>148</v>
      </c>
      <c r="E245" s="1" t="s">
        <v>148</v>
      </c>
      <c r="F245" s="18" t="s">
        <v>169</v>
      </c>
      <c r="G245" s="23" t="s">
        <v>214</v>
      </c>
      <c r="H245" s="52">
        <v>0</v>
      </c>
      <c r="I245" s="52">
        <f>SUM(H245*110/100)</f>
        <v>0</v>
      </c>
      <c r="J245" s="52">
        <f>SUM(I245*110/100)</f>
        <v>0</v>
      </c>
    </row>
    <row r="246" spans="1:10" x14ac:dyDescent="0.2">
      <c r="A246" s="7">
        <v>1</v>
      </c>
      <c r="B246" s="7">
        <v>3</v>
      </c>
      <c r="C246" s="8" t="s">
        <v>139</v>
      </c>
      <c r="D246" s="8" t="s">
        <v>148</v>
      </c>
      <c r="E246" s="8" t="s">
        <v>136</v>
      </c>
      <c r="F246" s="149" t="s">
        <v>215</v>
      </c>
      <c r="G246" s="150"/>
      <c r="H246" s="51">
        <f>SUM(H247)</f>
        <v>0</v>
      </c>
      <c r="I246" s="51">
        <f>SUM(I247)</f>
        <v>0</v>
      </c>
      <c r="J246" s="51">
        <f>SUM(J247)</f>
        <v>0</v>
      </c>
    </row>
    <row r="247" spans="1:10" x14ac:dyDescent="0.2">
      <c r="A247" s="2">
        <v>1</v>
      </c>
      <c r="B247" s="2">
        <v>3</v>
      </c>
      <c r="C247" s="1" t="s">
        <v>139</v>
      </c>
      <c r="D247" s="1" t="s">
        <v>148</v>
      </c>
      <c r="E247" s="1" t="s">
        <v>136</v>
      </c>
      <c r="F247" s="18" t="s">
        <v>169</v>
      </c>
      <c r="G247" s="23" t="s">
        <v>215</v>
      </c>
      <c r="H247" s="52">
        <v>0</v>
      </c>
      <c r="I247" s="52">
        <f>SUM(H247*110/100)</f>
        <v>0</v>
      </c>
      <c r="J247" s="52">
        <f>SUM(I247*110/100)</f>
        <v>0</v>
      </c>
    </row>
    <row r="248" spans="1:10" x14ac:dyDescent="0.2">
      <c r="A248" s="7">
        <v>1</v>
      </c>
      <c r="B248" s="7">
        <v>3</v>
      </c>
      <c r="C248" s="8" t="s">
        <v>139</v>
      </c>
      <c r="D248" s="8" t="s">
        <v>148</v>
      </c>
      <c r="E248" s="8" t="s">
        <v>191</v>
      </c>
      <c r="F248" s="149" t="s">
        <v>216</v>
      </c>
      <c r="G248" s="150"/>
      <c r="H248" s="51">
        <f>SUM(H249)</f>
        <v>0</v>
      </c>
      <c r="I248" s="51">
        <f>SUM(I249)</f>
        <v>0</v>
      </c>
      <c r="J248" s="51">
        <f>SUM(J249)</f>
        <v>0</v>
      </c>
    </row>
    <row r="249" spans="1:10" x14ac:dyDescent="0.2">
      <c r="A249" s="2">
        <v>1</v>
      </c>
      <c r="B249" s="2">
        <v>3</v>
      </c>
      <c r="C249" s="1" t="s">
        <v>139</v>
      </c>
      <c r="D249" s="1" t="s">
        <v>148</v>
      </c>
      <c r="E249" s="1" t="s">
        <v>191</v>
      </c>
      <c r="F249" s="18" t="s">
        <v>169</v>
      </c>
      <c r="G249" s="23" t="s">
        <v>216</v>
      </c>
      <c r="H249" s="52">
        <v>0</v>
      </c>
      <c r="I249" s="52">
        <f>SUM(H249*110/100)</f>
        <v>0</v>
      </c>
      <c r="J249" s="52">
        <f>SUM(I249*110/100)</f>
        <v>0</v>
      </c>
    </row>
    <row r="250" spans="1:10" x14ac:dyDescent="0.2">
      <c r="A250" s="5">
        <v>1</v>
      </c>
      <c r="B250" s="5">
        <v>3</v>
      </c>
      <c r="C250" s="6" t="s">
        <v>139</v>
      </c>
      <c r="D250" s="6" t="s">
        <v>133</v>
      </c>
      <c r="E250" s="151" t="s">
        <v>109</v>
      </c>
      <c r="F250" s="152"/>
      <c r="G250" s="153"/>
      <c r="H250" s="50">
        <f>SUM(H251+H256+H258)</f>
        <v>3350000</v>
      </c>
      <c r="I250" s="50">
        <f>SUM(I251+I256+I258)</f>
        <v>3685000</v>
      </c>
      <c r="J250" s="50">
        <f>SUM(J251+J256+J258)</f>
        <v>4053500</v>
      </c>
    </row>
    <row r="251" spans="1:10" x14ac:dyDescent="0.2">
      <c r="A251" s="7">
        <v>1</v>
      </c>
      <c r="B251" s="7">
        <v>3</v>
      </c>
      <c r="C251" s="8" t="s">
        <v>139</v>
      </c>
      <c r="D251" s="8" t="s">
        <v>133</v>
      </c>
      <c r="E251" s="8" t="s">
        <v>169</v>
      </c>
      <c r="F251" s="149" t="s">
        <v>41</v>
      </c>
      <c r="G251" s="150"/>
      <c r="H251" s="51">
        <f>SUM(H252:H255)</f>
        <v>0</v>
      </c>
      <c r="I251" s="51">
        <f>SUM(I252:I255)</f>
        <v>0</v>
      </c>
      <c r="J251" s="51">
        <f>SUM(J252:J255)</f>
        <v>0</v>
      </c>
    </row>
    <row r="252" spans="1:10" x14ac:dyDescent="0.2">
      <c r="A252" s="2">
        <v>1</v>
      </c>
      <c r="B252" s="2">
        <v>3</v>
      </c>
      <c r="C252" s="1" t="s">
        <v>139</v>
      </c>
      <c r="D252" s="1" t="s">
        <v>133</v>
      </c>
      <c r="E252" s="1" t="s">
        <v>169</v>
      </c>
      <c r="F252" s="18" t="s">
        <v>169</v>
      </c>
      <c r="G252" s="23" t="s">
        <v>110</v>
      </c>
      <c r="H252" s="52">
        <v>0</v>
      </c>
      <c r="I252" s="52">
        <f t="shared" ref="I252:J255" si="16">SUM(H252*110/100)</f>
        <v>0</v>
      </c>
      <c r="J252" s="52">
        <f t="shared" si="16"/>
        <v>0</v>
      </c>
    </row>
    <row r="253" spans="1:10" x14ac:dyDescent="0.2">
      <c r="A253" s="2">
        <v>1</v>
      </c>
      <c r="B253" s="2">
        <v>3</v>
      </c>
      <c r="C253" s="1" t="s">
        <v>139</v>
      </c>
      <c r="D253" s="1" t="s">
        <v>133</v>
      </c>
      <c r="E253" s="1" t="s">
        <v>169</v>
      </c>
      <c r="F253" s="18" t="s">
        <v>134</v>
      </c>
      <c r="G253" s="23" t="s">
        <v>111</v>
      </c>
      <c r="H253" s="52">
        <v>0</v>
      </c>
      <c r="I253" s="52">
        <f t="shared" si="16"/>
        <v>0</v>
      </c>
      <c r="J253" s="52">
        <f t="shared" si="16"/>
        <v>0</v>
      </c>
    </row>
    <row r="254" spans="1:10" x14ac:dyDescent="0.2">
      <c r="A254" s="2">
        <v>1</v>
      </c>
      <c r="B254" s="2">
        <v>3</v>
      </c>
      <c r="C254" s="1" t="s">
        <v>139</v>
      </c>
      <c r="D254" s="1" t="s">
        <v>133</v>
      </c>
      <c r="E254" s="1" t="s">
        <v>169</v>
      </c>
      <c r="F254" s="18" t="s">
        <v>148</v>
      </c>
      <c r="G254" s="23" t="s">
        <v>112</v>
      </c>
      <c r="H254" s="52">
        <v>0</v>
      </c>
      <c r="I254" s="52">
        <f t="shared" si="16"/>
        <v>0</v>
      </c>
      <c r="J254" s="52">
        <f t="shared" si="16"/>
        <v>0</v>
      </c>
    </row>
    <row r="255" spans="1:10" x14ac:dyDescent="0.2">
      <c r="A255" s="2">
        <v>1</v>
      </c>
      <c r="B255" s="2">
        <v>3</v>
      </c>
      <c r="C255" s="1" t="s">
        <v>139</v>
      </c>
      <c r="D255" s="1" t="s">
        <v>133</v>
      </c>
      <c r="E255" s="1" t="s">
        <v>169</v>
      </c>
      <c r="F255" s="18">
        <v>90</v>
      </c>
      <c r="G255" s="23" t="s">
        <v>113</v>
      </c>
      <c r="H255" s="52">
        <v>0</v>
      </c>
      <c r="I255" s="52">
        <f t="shared" si="16"/>
        <v>0</v>
      </c>
      <c r="J255" s="52">
        <f t="shared" si="16"/>
        <v>0</v>
      </c>
    </row>
    <row r="256" spans="1:10" x14ac:dyDescent="0.2">
      <c r="A256" s="7">
        <v>1</v>
      </c>
      <c r="B256" s="7">
        <v>3</v>
      </c>
      <c r="C256" s="8" t="s">
        <v>139</v>
      </c>
      <c r="D256" s="8" t="s">
        <v>133</v>
      </c>
      <c r="E256" s="8" t="s">
        <v>141</v>
      </c>
      <c r="F256" s="149" t="s">
        <v>114</v>
      </c>
      <c r="G256" s="150"/>
      <c r="H256" s="51">
        <f>SUM(H257)</f>
        <v>100000</v>
      </c>
      <c r="I256" s="51">
        <f>SUM(I257)</f>
        <v>110000</v>
      </c>
      <c r="J256" s="51">
        <f>SUM(J257)</f>
        <v>121000</v>
      </c>
    </row>
    <row r="257" spans="1:10" x14ac:dyDescent="0.2">
      <c r="A257" s="2">
        <v>1</v>
      </c>
      <c r="B257" s="2">
        <v>3</v>
      </c>
      <c r="C257" s="1" t="s">
        <v>139</v>
      </c>
      <c r="D257" s="1" t="s">
        <v>133</v>
      </c>
      <c r="E257" s="1" t="s">
        <v>141</v>
      </c>
      <c r="F257" s="18" t="s">
        <v>169</v>
      </c>
      <c r="G257" s="23" t="s">
        <v>297</v>
      </c>
      <c r="H257" s="52">
        <v>100000</v>
      </c>
      <c r="I257" s="52">
        <f>SUM(H257*110/100)</f>
        <v>110000</v>
      </c>
      <c r="J257" s="52">
        <f>SUM(I257*110/100)</f>
        <v>121000</v>
      </c>
    </row>
    <row r="258" spans="1:10" x14ac:dyDescent="0.2">
      <c r="A258" s="7">
        <v>1</v>
      </c>
      <c r="B258" s="7">
        <v>3</v>
      </c>
      <c r="C258" s="8" t="s">
        <v>139</v>
      </c>
      <c r="D258" s="8" t="s">
        <v>133</v>
      </c>
      <c r="E258" s="8" t="s">
        <v>191</v>
      </c>
      <c r="F258" s="149" t="s">
        <v>113</v>
      </c>
      <c r="G258" s="150"/>
      <c r="H258" s="51">
        <f>SUM(H259)</f>
        <v>3250000</v>
      </c>
      <c r="I258" s="51">
        <f>SUM(I259)</f>
        <v>3575000</v>
      </c>
      <c r="J258" s="51">
        <f>SUM(J259)</f>
        <v>3932500</v>
      </c>
    </row>
    <row r="259" spans="1:10" x14ac:dyDescent="0.2">
      <c r="A259" s="2">
        <v>1</v>
      </c>
      <c r="B259" s="2">
        <v>3</v>
      </c>
      <c r="C259" s="1" t="s">
        <v>139</v>
      </c>
      <c r="D259" s="1" t="s">
        <v>133</v>
      </c>
      <c r="E259" s="1" t="s">
        <v>191</v>
      </c>
      <c r="F259" s="18" t="s">
        <v>169</v>
      </c>
      <c r="G259" s="23" t="s">
        <v>113</v>
      </c>
      <c r="H259" s="48">
        <v>3250000</v>
      </c>
      <c r="I259" s="48">
        <f>SUM(H259*110/100)</f>
        <v>3575000</v>
      </c>
      <c r="J259" s="48">
        <f>SUM(I259*110/100)</f>
        <v>3932500</v>
      </c>
    </row>
    <row r="260" spans="1:10" x14ac:dyDescent="0.2">
      <c r="A260" s="9"/>
      <c r="B260" s="9"/>
      <c r="C260" s="14"/>
      <c r="D260" s="14"/>
      <c r="E260" s="14"/>
      <c r="F260" s="14"/>
      <c r="G260" s="24"/>
      <c r="H260" s="88"/>
      <c r="I260" s="144" t="s">
        <v>280</v>
      </c>
      <c r="J260" s="144"/>
    </row>
  </sheetData>
  <mergeCells count="144">
    <mergeCell ref="A231:B231"/>
    <mergeCell ref="H115:H116"/>
    <mergeCell ref="I115:I116"/>
    <mergeCell ref="J115:J116"/>
    <mergeCell ref="I114:J114"/>
    <mergeCell ref="F224:G224"/>
    <mergeCell ref="E233:G233"/>
    <mergeCell ref="F174:G174"/>
    <mergeCell ref="F180:G180"/>
    <mergeCell ref="F182:G182"/>
    <mergeCell ref="E194:G194"/>
    <mergeCell ref="F195:G195"/>
    <mergeCell ref="E120:G120"/>
    <mergeCell ref="F121:G121"/>
    <mergeCell ref="F125:G125"/>
    <mergeCell ref="G154:G155"/>
    <mergeCell ref="H154:H155"/>
    <mergeCell ref="I154:I155"/>
    <mergeCell ref="E128:G128"/>
    <mergeCell ref="F129:G129"/>
    <mergeCell ref="F140:G140"/>
    <mergeCell ref="F146:G146"/>
    <mergeCell ref="F149:G149"/>
    <mergeCell ref="A154:B154"/>
    <mergeCell ref="F234:G234"/>
    <mergeCell ref="F237:G237"/>
    <mergeCell ref="E239:G239"/>
    <mergeCell ref="E208:G208"/>
    <mergeCell ref="F209:G209"/>
    <mergeCell ref="F212:G212"/>
    <mergeCell ref="F218:G218"/>
    <mergeCell ref="F222:G222"/>
    <mergeCell ref="F198:G198"/>
    <mergeCell ref="D200:G200"/>
    <mergeCell ref="E201:G201"/>
    <mergeCell ref="F202:G202"/>
    <mergeCell ref="D207:G207"/>
    <mergeCell ref="C231:F231"/>
    <mergeCell ref="F86:G86"/>
    <mergeCell ref="F89:G89"/>
    <mergeCell ref="F94:G94"/>
    <mergeCell ref="F97:G97"/>
    <mergeCell ref="F100:G100"/>
    <mergeCell ref="F62:G62"/>
    <mergeCell ref="F64:G64"/>
    <mergeCell ref="E67:G67"/>
    <mergeCell ref="F68:G68"/>
    <mergeCell ref="F70:G70"/>
    <mergeCell ref="E79:G79"/>
    <mergeCell ref="F80:G80"/>
    <mergeCell ref="D78:G78"/>
    <mergeCell ref="D11:G11"/>
    <mergeCell ref="E12:G12"/>
    <mergeCell ref="F13:G13"/>
    <mergeCell ref="F15:G15"/>
    <mergeCell ref="F17:G17"/>
    <mergeCell ref="F19:G19"/>
    <mergeCell ref="F54:G54"/>
    <mergeCell ref="D56:G56"/>
    <mergeCell ref="F45:G45"/>
    <mergeCell ref="F47:G47"/>
    <mergeCell ref="F49:G49"/>
    <mergeCell ref="F51:G51"/>
    <mergeCell ref="E53:G53"/>
    <mergeCell ref="G38:G39"/>
    <mergeCell ref="E21:G21"/>
    <mergeCell ref="F22:G22"/>
    <mergeCell ref="F25:G25"/>
    <mergeCell ref="F28:G28"/>
    <mergeCell ref="F31:G31"/>
    <mergeCell ref="F34:G34"/>
    <mergeCell ref="E40:G40"/>
    <mergeCell ref="F41:G41"/>
    <mergeCell ref="F43:G43"/>
    <mergeCell ref="A10:G10"/>
    <mergeCell ref="A1:H1"/>
    <mergeCell ref="A2:H2"/>
    <mergeCell ref="I8:I9"/>
    <mergeCell ref="A3:J3"/>
    <mergeCell ref="J8:J9"/>
    <mergeCell ref="G8:G9"/>
    <mergeCell ref="H8:H9"/>
    <mergeCell ref="A8:B8"/>
    <mergeCell ref="C8:F8"/>
    <mergeCell ref="A5:D5"/>
    <mergeCell ref="G5:N5"/>
    <mergeCell ref="A4:J4"/>
    <mergeCell ref="C154:F154"/>
    <mergeCell ref="E107:G107"/>
    <mergeCell ref="F108:G108"/>
    <mergeCell ref="F110:G110"/>
    <mergeCell ref="F112:G112"/>
    <mergeCell ref="F117:G117"/>
    <mergeCell ref="A115:B115"/>
    <mergeCell ref="C115:F115"/>
    <mergeCell ref="G115:G116"/>
    <mergeCell ref="A38:B38"/>
    <mergeCell ref="C38:F38"/>
    <mergeCell ref="A192:B192"/>
    <mergeCell ref="C192:F192"/>
    <mergeCell ref="G192:G193"/>
    <mergeCell ref="H192:H193"/>
    <mergeCell ref="I192:I193"/>
    <mergeCell ref="J192:J193"/>
    <mergeCell ref="F156:G156"/>
    <mergeCell ref="F165:G165"/>
    <mergeCell ref="E168:G168"/>
    <mergeCell ref="F169:G169"/>
    <mergeCell ref="F171:G171"/>
    <mergeCell ref="E173:G173"/>
    <mergeCell ref="E57:G57"/>
    <mergeCell ref="F58:G58"/>
    <mergeCell ref="E61:G61"/>
    <mergeCell ref="A76:B76"/>
    <mergeCell ref="C76:F76"/>
    <mergeCell ref="G76:G77"/>
    <mergeCell ref="H76:H77"/>
    <mergeCell ref="I76:I77"/>
    <mergeCell ref="J76:J77"/>
    <mergeCell ref="F103:G103"/>
    <mergeCell ref="I37:J37"/>
    <mergeCell ref="I73:J73"/>
    <mergeCell ref="I153:J153"/>
    <mergeCell ref="I187:J187"/>
    <mergeCell ref="I260:J260"/>
    <mergeCell ref="G231:G232"/>
    <mergeCell ref="H231:H232"/>
    <mergeCell ref="I231:I232"/>
    <mergeCell ref="J231:J232"/>
    <mergeCell ref="F240:G240"/>
    <mergeCell ref="F242:G242"/>
    <mergeCell ref="F244:G244"/>
    <mergeCell ref="F246:G246"/>
    <mergeCell ref="F248:G248"/>
    <mergeCell ref="E250:G250"/>
    <mergeCell ref="F251:G251"/>
    <mergeCell ref="F256:G256"/>
    <mergeCell ref="F258:G258"/>
    <mergeCell ref="I227:J227"/>
    <mergeCell ref="J154:J155"/>
    <mergeCell ref="H38:H39"/>
    <mergeCell ref="I38:I39"/>
    <mergeCell ref="J38:J39"/>
    <mergeCell ref="F105:G105"/>
  </mergeCells>
  <pageMargins left="0.6692913385826772" right="0.39370078740157483" top="1.1811023622047245" bottom="0.3149606299212598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topLeftCell="A58" workbookViewId="0">
      <selection activeCell="E15" sqref="E15"/>
    </sheetView>
  </sheetViews>
  <sheetFormatPr defaultRowHeight="15" x14ac:dyDescent="0.25"/>
  <cols>
    <col min="1" max="1" width="5.42578125" style="37" customWidth="1"/>
    <col min="2" max="3" width="5.42578125" style="38" customWidth="1"/>
    <col min="4" max="4" width="5.42578125" style="37" customWidth="1"/>
    <col min="5" max="5" width="55.28515625" style="39" customWidth="1"/>
    <col min="6" max="8" width="17" style="73" customWidth="1"/>
    <col min="9" max="9" width="15.5703125" style="37" bestFit="1" customWidth="1"/>
    <col min="10" max="16384" width="9.140625" style="37"/>
  </cols>
  <sheetData>
    <row r="1" spans="1:9" ht="15.75" x14ac:dyDescent="0.25">
      <c r="A1" s="178" t="s">
        <v>257</v>
      </c>
      <c r="B1" s="178"/>
      <c r="C1" s="178"/>
      <c r="D1" s="178"/>
      <c r="E1" s="178"/>
      <c r="F1" s="178"/>
      <c r="G1" s="178"/>
      <c r="H1" s="178"/>
    </row>
    <row r="2" spans="1:9" x14ac:dyDescent="0.25">
      <c r="A2" s="179" t="s">
        <v>258</v>
      </c>
      <c r="B2" s="179"/>
      <c r="C2" s="179"/>
      <c r="D2" s="179"/>
      <c r="E2" s="179"/>
      <c r="F2" s="179"/>
      <c r="G2" s="179"/>
      <c r="H2" s="179"/>
    </row>
    <row r="3" spans="1:9" ht="18.75" customHeight="1" x14ac:dyDescent="0.25"/>
    <row r="4" spans="1:9" ht="16.5" thickBot="1" x14ac:dyDescent="0.3">
      <c r="A4" s="227" t="s">
        <v>318</v>
      </c>
      <c r="B4" s="227"/>
      <c r="C4" s="227"/>
      <c r="D4" s="227"/>
      <c r="E4" s="227"/>
      <c r="F4" s="227"/>
      <c r="G4" s="227"/>
      <c r="H4" s="227"/>
    </row>
    <row r="5" spans="1:9" x14ac:dyDescent="0.25">
      <c r="A5" s="231" t="s">
        <v>272</v>
      </c>
      <c r="B5" s="232"/>
      <c r="C5" s="232"/>
      <c r="D5" s="233"/>
    </row>
    <row r="6" spans="1:9" ht="14.25" customHeight="1" thickBot="1" x14ac:dyDescent="0.3">
      <c r="A6" s="127">
        <v>27</v>
      </c>
      <c r="B6" s="128">
        <v>1</v>
      </c>
      <c r="C6" s="128">
        <v>6</v>
      </c>
      <c r="D6" s="142" t="s">
        <v>169</v>
      </c>
      <c r="F6" s="73" t="s">
        <v>196</v>
      </c>
    </row>
    <row r="7" spans="1:9" ht="15" customHeight="1" x14ac:dyDescent="0.25">
      <c r="A7" s="228" t="s">
        <v>1</v>
      </c>
      <c r="B7" s="229"/>
      <c r="C7" s="229"/>
      <c r="D7" s="230"/>
      <c r="E7" s="145" t="s">
        <v>284</v>
      </c>
      <c r="F7" s="147" t="s">
        <v>314</v>
      </c>
      <c r="G7" s="147" t="s">
        <v>315</v>
      </c>
      <c r="H7" s="147" t="s">
        <v>316</v>
      </c>
    </row>
    <row r="8" spans="1:9" x14ac:dyDescent="0.25">
      <c r="A8" s="121" t="s">
        <v>2</v>
      </c>
      <c r="B8" s="121" t="s">
        <v>3</v>
      </c>
      <c r="C8" s="121" t="s">
        <v>4</v>
      </c>
      <c r="D8" s="122" t="s">
        <v>5</v>
      </c>
      <c r="E8" s="146"/>
      <c r="F8" s="148"/>
      <c r="G8" s="148"/>
      <c r="H8" s="148"/>
    </row>
    <row r="9" spans="1:9" x14ac:dyDescent="0.25">
      <c r="A9" s="214" t="s">
        <v>239</v>
      </c>
      <c r="B9" s="215"/>
      <c r="C9" s="215"/>
      <c r="D9" s="215"/>
      <c r="E9" s="216"/>
      <c r="F9" s="126">
        <f>SUM(F10+F95+F115)</f>
        <v>375000000</v>
      </c>
      <c r="G9" s="126">
        <f>SUM(G10+G95+G115)</f>
        <v>412500000</v>
      </c>
      <c r="H9" s="126">
        <f>SUM(H10+H95+H115)</f>
        <v>453750000</v>
      </c>
      <c r="I9" s="43"/>
    </row>
    <row r="10" spans="1:9" x14ac:dyDescent="0.25">
      <c r="A10" s="58">
        <v>3</v>
      </c>
      <c r="B10" s="217" t="s">
        <v>241</v>
      </c>
      <c r="C10" s="218"/>
      <c r="D10" s="218"/>
      <c r="E10" s="219"/>
      <c r="F10" s="74">
        <f>SUM(F11+F57+F66+F80+F92)</f>
        <v>341405000</v>
      </c>
      <c r="G10" s="74">
        <f>SUM(G11+G57+G66+G80+G92)</f>
        <v>375545500</v>
      </c>
      <c r="H10" s="74">
        <f>SUM(H11+H57+H66+H80+H92)</f>
        <v>413100050</v>
      </c>
    </row>
    <row r="11" spans="1:9" s="19" customFormat="1" ht="12.75" x14ac:dyDescent="0.2">
      <c r="A11" s="5">
        <v>3</v>
      </c>
      <c r="B11" s="6" t="s">
        <v>133</v>
      </c>
      <c r="C11" s="211" t="s">
        <v>244</v>
      </c>
      <c r="D11" s="212"/>
      <c r="E11" s="213"/>
      <c r="F11" s="81">
        <f>SUM(F12+F24+F29+F39+F44+F49+F53+F55)</f>
        <v>233420000</v>
      </c>
      <c r="G11" s="81">
        <f>SUM(G12+G24+G29+G39+G44+G49+G53+G55)</f>
        <v>256762000</v>
      </c>
      <c r="H11" s="81">
        <f>SUM(H12+H24+H29+H39+H44+H49+H53+H55)</f>
        <v>282438200</v>
      </c>
    </row>
    <row r="12" spans="1:9" x14ac:dyDescent="0.25">
      <c r="A12" s="7">
        <v>3</v>
      </c>
      <c r="B12" s="8" t="s">
        <v>133</v>
      </c>
      <c r="C12" s="8" t="s">
        <v>134</v>
      </c>
      <c r="D12" s="220" t="s">
        <v>135</v>
      </c>
      <c r="E12" s="221"/>
      <c r="F12" s="75">
        <f>SUM(F13:F23)</f>
        <v>203620000</v>
      </c>
      <c r="G12" s="75">
        <f t="shared" ref="G12:H12" si="0">SUM(G13:G23)</f>
        <v>223982000</v>
      </c>
      <c r="H12" s="75">
        <f t="shared" si="0"/>
        <v>246380200</v>
      </c>
    </row>
    <row r="13" spans="1:9" x14ac:dyDescent="0.25">
      <c r="A13" s="2">
        <v>3</v>
      </c>
      <c r="B13" s="1" t="s">
        <v>133</v>
      </c>
      <c r="C13" s="1" t="s">
        <v>134</v>
      </c>
      <c r="D13" s="2">
        <v>1</v>
      </c>
      <c r="E13" s="40" t="s">
        <v>298</v>
      </c>
      <c r="F13" s="76">
        <v>11000000</v>
      </c>
      <c r="G13" s="77">
        <f>SUM(F13*110/100)</f>
        <v>12100000</v>
      </c>
      <c r="H13" s="77">
        <f>SUM(G13*110/100)</f>
        <v>13310000</v>
      </c>
    </row>
    <row r="14" spans="1:9" x14ac:dyDescent="0.25">
      <c r="A14" s="2">
        <v>3</v>
      </c>
      <c r="B14" s="1" t="s">
        <v>133</v>
      </c>
      <c r="C14" s="1" t="s">
        <v>134</v>
      </c>
      <c r="D14" s="2">
        <v>2</v>
      </c>
      <c r="E14" s="40" t="s">
        <v>143</v>
      </c>
      <c r="F14" s="76">
        <v>4000000</v>
      </c>
      <c r="G14" s="77">
        <f t="shared" ref="G14:H40" si="1">SUM(F14*110/100)</f>
        <v>4400000</v>
      </c>
      <c r="H14" s="77">
        <f t="shared" si="1"/>
        <v>4840000</v>
      </c>
    </row>
    <row r="15" spans="1:9" x14ac:dyDescent="0.25">
      <c r="A15" s="2">
        <v>3</v>
      </c>
      <c r="B15" s="1" t="s">
        <v>133</v>
      </c>
      <c r="C15" s="1" t="s">
        <v>134</v>
      </c>
      <c r="D15" s="2">
        <v>3</v>
      </c>
      <c r="E15" s="40" t="s">
        <v>144</v>
      </c>
      <c r="F15" s="76">
        <v>46000000</v>
      </c>
      <c r="G15" s="77">
        <f t="shared" si="1"/>
        <v>50600000</v>
      </c>
      <c r="H15" s="77">
        <f t="shared" si="1"/>
        <v>55660000</v>
      </c>
    </row>
    <row r="16" spans="1:9" x14ac:dyDescent="0.25">
      <c r="A16" s="2">
        <v>3</v>
      </c>
      <c r="B16" s="1" t="s">
        <v>133</v>
      </c>
      <c r="C16" s="1" t="s">
        <v>134</v>
      </c>
      <c r="D16" s="2">
        <v>4</v>
      </c>
      <c r="E16" s="40" t="s">
        <v>145</v>
      </c>
      <c r="F16" s="76">
        <v>100000</v>
      </c>
      <c r="G16" s="77">
        <f t="shared" si="1"/>
        <v>110000</v>
      </c>
      <c r="H16" s="77">
        <f t="shared" si="1"/>
        <v>121000</v>
      </c>
    </row>
    <row r="17" spans="1:8" x14ac:dyDescent="0.25">
      <c r="A17" s="2">
        <v>3</v>
      </c>
      <c r="B17" s="1" t="s">
        <v>133</v>
      </c>
      <c r="C17" s="1" t="s">
        <v>134</v>
      </c>
      <c r="D17" s="2">
        <v>5</v>
      </c>
      <c r="E17" s="40" t="s">
        <v>146</v>
      </c>
      <c r="F17" s="76">
        <v>132000000</v>
      </c>
      <c r="G17" s="77">
        <f t="shared" si="1"/>
        <v>145200000</v>
      </c>
      <c r="H17" s="77">
        <f t="shared" si="1"/>
        <v>159720000</v>
      </c>
    </row>
    <row r="18" spans="1:8" x14ac:dyDescent="0.25">
      <c r="A18" s="2">
        <v>3</v>
      </c>
      <c r="B18" s="1" t="s">
        <v>133</v>
      </c>
      <c r="C18" s="1" t="s">
        <v>134</v>
      </c>
      <c r="D18" s="2">
        <v>6</v>
      </c>
      <c r="E18" s="40" t="s">
        <v>147</v>
      </c>
      <c r="F18" s="76">
        <v>10000000</v>
      </c>
      <c r="G18" s="77">
        <f t="shared" si="1"/>
        <v>11000000</v>
      </c>
      <c r="H18" s="77">
        <f t="shared" si="1"/>
        <v>12100000</v>
      </c>
    </row>
    <row r="19" spans="1:8" x14ac:dyDescent="0.25">
      <c r="A19" s="2">
        <v>3</v>
      </c>
      <c r="B19" s="1" t="s">
        <v>133</v>
      </c>
      <c r="C19" s="1" t="s">
        <v>134</v>
      </c>
      <c r="D19" s="2">
        <v>7</v>
      </c>
      <c r="E19" s="40" t="s">
        <v>151</v>
      </c>
      <c r="F19" s="76">
        <v>100000</v>
      </c>
      <c r="G19" s="77">
        <f t="shared" si="1"/>
        <v>110000</v>
      </c>
      <c r="H19" s="77">
        <f t="shared" si="1"/>
        <v>121000</v>
      </c>
    </row>
    <row r="20" spans="1:8" x14ac:dyDescent="0.25">
      <c r="A20" s="2">
        <v>3</v>
      </c>
      <c r="B20" s="1" t="s">
        <v>133</v>
      </c>
      <c r="C20" s="1" t="s">
        <v>134</v>
      </c>
      <c r="D20" s="2">
        <v>7</v>
      </c>
      <c r="E20" s="40" t="s">
        <v>152</v>
      </c>
      <c r="F20" s="76">
        <v>250000</v>
      </c>
      <c r="G20" s="77">
        <f t="shared" si="1"/>
        <v>275000</v>
      </c>
      <c r="H20" s="77">
        <f t="shared" si="1"/>
        <v>302500</v>
      </c>
    </row>
    <row r="21" spans="1:8" x14ac:dyDescent="0.25">
      <c r="A21" s="2">
        <v>3</v>
      </c>
      <c r="B21" s="1" t="s">
        <v>133</v>
      </c>
      <c r="C21" s="1" t="s">
        <v>134</v>
      </c>
      <c r="D21" s="2">
        <v>9</v>
      </c>
      <c r="E21" s="40" t="s">
        <v>153</v>
      </c>
      <c r="F21" s="76">
        <v>150000</v>
      </c>
      <c r="G21" s="77">
        <f t="shared" si="1"/>
        <v>165000</v>
      </c>
      <c r="H21" s="77">
        <f t="shared" si="1"/>
        <v>181500</v>
      </c>
    </row>
    <row r="22" spans="1:8" x14ac:dyDescent="0.25">
      <c r="A22" s="2">
        <v>3</v>
      </c>
      <c r="B22" s="1" t="s">
        <v>133</v>
      </c>
      <c r="C22" s="1" t="s">
        <v>134</v>
      </c>
      <c r="D22" s="2">
        <v>10</v>
      </c>
      <c r="E22" s="40" t="s">
        <v>154</v>
      </c>
      <c r="F22" s="76">
        <v>10000</v>
      </c>
      <c r="G22" s="77">
        <f t="shared" si="1"/>
        <v>11000</v>
      </c>
      <c r="H22" s="77">
        <f t="shared" si="1"/>
        <v>12100</v>
      </c>
    </row>
    <row r="23" spans="1:8" x14ac:dyDescent="0.25">
      <c r="A23" s="2">
        <v>3</v>
      </c>
      <c r="B23" s="1" t="s">
        <v>133</v>
      </c>
      <c r="C23" s="1" t="s">
        <v>134</v>
      </c>
      <c r="D23" s="2">
        <v>99</v>
      </c>
      <c r="E23" s="129" t="s">
        <v>300</v>
      </c>
      <c r="F23" s="130">
        <v>10000</v>
      </c>
      <c r="G23" s="77">
        <f t="shared" si="1"/>
        <v>11000</v>
      </c>
      <c r="H23" s="77">
        <f t="shared" si="1"/>
        <v>12100</v>
      </c>
    </row>
    <row r="24" spans="1:8" s="19" customFormat="1" ht="12.75" x14ac:dyDescent="0.2">
      <c r="A24" s="7">
        <v>3</v>
      </c>
      <c r="B24" s="8" t="s">
        <v>133</v>
      </c>
      <c r="C24" s="8" t="s">
        <v>148</v>
      </c>
      <c r="D24" s="209" t="s">
        <v>150</v>
      </c>
      <c r="E24" s="210"/>
      <c r="F24" s="80">
        <f>SUM(F25:F28)</f>
        <v>15760000</v>
      </c>
      <c r="G24" s="80">
        <f t="shared" ref="G24:H24" si="2">SUM(G25:G28)</f>
        <v>17336000</v>
      </c>
      <c r="H24" s="80">
        <f t="shared" si="2"/>
        <v>19069600</v>
      </c>
    </row>
    <row r="25" spans="1:8" s="19" customFormat="1" ht="12.75" x14ac:dyDescent="0.2">
      <c r="A25" s="2">
        <v>3</v>
      </c>
      <c r="B25" s="1" t="s">
        <v>133</v>
      </c>
      <c r="C25" s="1" t="s">
        <v>148</v>
      </c>
      <c r="D25" s="2">
        <v>1</v>
      </c>
      <c r="E25" s="64" t="s">
        <v>149</v>
      </c>
      <c r="F25" s="82">
        <v>2500000</v>
      </c>
      <c r="G25" s="77">
        <f t="shared" si="1"/>
        <v>2750000</v>
      </c>
      <c r="H25" s="77">
        <f t="shared" si="1"/>
        <v>3025000</v>
      </c>
    </row>
    <row r="26" spans="1:8" s="19" customFormat="1" x14ac:dyDescent="0.25">
      <c r="A26" s="2">
        <v>3</v>
      </c>
      <c r="B26" s="1" t="s">
        <v>133</v>
      </c>
      <c r="C26" s="1" t="s">
        <v>148</v>
      </c>
      <c r="D26" s="2">
        <v>2</v>
      </c>
      <c r="E26" s="40" t="s">
        <v>299</v>
      </c>
      <c r="F26" s="76">
        <v>12000000</v>
      </c>
      <c r="G26" s="77">
        <f t="shared" ref="G26:H28" si="3">SUM(F26*110/100)</f>
        <v>13200000</v>
      </c>
      <c r="H26" s="77">
        <f t="shared" si="3"/>
        <v>14520000</v>
      </c>
    </row>
    <row r="27" spans="1:8" s="19" customFormat="1" x14ac:dyDescent="0.25">
      <c r="A27" s="2">
        <v>3</v>
      </c>
      <c r="B27" s="1" t="s">
        <v>133</v>
      </c>
      <c r="C27" s="1" t="s">
        <v>148</v>
      </c>
      <c r="D27" s="2">
        <v>3</v>
      </c>
      <c r="E27" s="40" t="s">
        <v>309</v>
      </c>
      <c r="F27" s="76">
        <v>1250000</v>
      </c>
      <c r="G27" s="77">
        <f t="shared" si="3"/>
        <v>1375000</v>
      </c>
      <c r="H27" s="77">
        <f t="shared" si="3"/>
        <v>1512500</v>
      </c>
    </row>
    <row r="28" spans="1:8" s="19" customFormat="1" x14ac:dyDescent="0.25">
      <c r="A28" s="2">
        <v>3</v>
      </c>
      <c r="B28" s="1" t="s">
        <v>133</v>
      </c>
      <c r="C28" s="1" t="s">
        <v>148</v>
      </c>
      <c r="D28" s="2">
        <v>99</v>
      </c>
      <c r="E28" s="40" t="s">
        <v>310</v>
      </c>
      <c r="F28" s="130">
        <v>10000</v>
      </c>
      <c r="G28" s="77">
        <f t="shared" si="3"/>
        <v>11000</v>
      </c>
      <c r="H28" s="77">
        <f t="shared" si="3"/>
        <v>12100</v>
      </c>
    </row>
    <row r="29" spans="1:8" s="19" customFormat="1" ht="12.75" x14ac:dyDescent="0.2">
      <c r="A29" s="7">
        <v>3</v>
      </c>
      <c r="B29" s="8" t="s">
        <v>133</v>
      </c>
      <c r="C29" s="8" t="s">
        <v>136</v>
      </c>
      <c r="D29" s="209" t="s">
        <v>137</v>
      </c>
      <c r="E29" s="210"/>
      <c r="F29" s="80">
        <f>SUM(F30:F31)</f>
        <v>110000</v>
      </c>
      <c r="G29" s="80">
        <f>SUM(G30:G31)</f>
        <v>121000</v>
      </c>
      <c r="H29" s="80">
        <f>SUM(H30:H31)</f>
        <v>133100</v>
      </c>
    </row>
    <row r="30" spans="1:8" s="19" customFormat="1" ht="12.75" x14ac:dyDescent="0.2">
      <c r="A30" s="2">
        <v>3</v>
      </c>
      <c r="B30" s="1" t="s">
        <v>133</v>
      </c>
      <c r="C30" s="1" t="s">
        <v>136</v>
      </c>
      <c r="D30" s="2">
        <v>1</v>
      </c>
      <c r="E30" s="64" t="s">
        <v>155</v>
      </c>
      <c r="F30" s="82">
        <v>100000</v>
      </c>
      <c r="G30" s="77">
        <f t="shared" si="1"/>
        <v>110000</v>
      </c>
      <c r="H30" s="77">
        <f>SUM(G30*110/100)</f>
        <v>121000</v>
      </c>
    </row>
    <row r="31" spans="1:8" s="19" customFormat="1" ht="12.75" x14ac:dyDescent="0.2">
      <c r="A31" s="2">
        <v>3</v>
      </c>
      <c r="B31" s="1" t="s">
        <v>133</v>
      </c>
      <c r="C31" s="1" t="s">
        <v>136</v>
      </c>
      <c r="D31" s="2">
        <v>99</v>
      </c>
      <c r="E31" s="64" t="s">
        <v>156</v>
      </c>
      <c r="F31" s="83">
        <v>10000</v>
      </c>
      <c r="G31" s="77">
        <f t="shared" si="1"/>
        <v>11000</v>
      </c>
      <c r="H31" s="77">
        <f>SUM(G31*110/100)</f>
        <v>12100</v>
      </c>
    </row>
    <row r="32" spans="1:8" s="19" customFormat="1" ht="12.75" x14ac:dyDescent="0.2">
      <c r="A32" s="25"/>
      <c r="B32" s="29"/>
      <c r="C32" s="29"/>
      <c r="D32" s="25"/>
      <c r="E32" s="30"/>
      <c r="F32" s="84"/>
      <c r="G32" s="144" t="s">
        <v>311</v>
      </c>
      <c r="H32" s="144"/>
    </row>
    <row r="33" spans="1:8" s="19" customFormat="1" ht="12.75" x14ac:dyDescent="0.2">
      <c r="A33" s="25"/>
      <c r="B33" s="29"/>
      <c r="C33" s="29"/>
      <c r="D33" s="25"/>
      <c r="E33" s="30"/>
      <c r="F33" s="84"/>
      <c r="G33" s="79"/>
      <c r="H33" s="79"/>
    </row>
    <row r="34" spans="1:8" s="19" customFormat="1" ht="12.75" x14ac:dyDescent="0.2">
      <c r="A34" s="25"/>
      <c r="B34" s="29"/>
      <c r="C34" s="29"/>
      <c r="D34" s="25"/>
      <c r="E34" s="30"/>
      <c r="F34" s="84"/>
      <c r="G34" s="79"/>
      <c r="H34" s="79"/>
    </row>
    <row r="35" spans="1:8" s="19" customFormat="1" ht="12.75" x14ac:dyDescent="0.2">
      <c r="A35" s="25"/>
      <c r="B35" s="29"/>
      <c r="C35" s="29"/>
      <c r="D35" s="25"/>
      <c r="E35" s="30"/>
      <c r="F35" s="84"/>
      <c r="G35" s="79"/>
      <c r="H35" s="79"/>
    </row>
    <row r="36" spans="1:8" s="19" customFormat="1" ht="12.75" x14ac:dyDescent="0.2">
      <c r="A36" s="25"/>
      <c r="B36" s="29"/>
      <c r="C36" s="29"/>
      <c r="D36" s="25"/>
      <c r="E36" s="30"/>
      <c r="F36" s="84"/>
      <c r="G36" s="79"/>
      <c r="H36" s="79"/>
    </row>
    <row r="37" spans="1:8" s="19" customFormat="1" ht="15" customHeight="1" x14ac:dyDescent="0.25">
      <c r="A37" s="222" t="s">
        <v>1</v>
      </c>
      <c r="B37" s="223"/>
      <c r="C37" s="223"/>
      <c r="D37" s="224"/>
      <c r="E37" s="225" t="s">
        <v>284</v>
      </c>
      <c r="F37" s="147" t="s">
        <v>314</v>
      </c>
      <c r="G37" s="147" t="s">
        <v>315</v>
      </c>
      <c r="H37" s="147" t="s">
        <v>316</v>
      </c>
    </row>
    <row r="38" spans="1:8" s="19" customFormat="1" ht="14.25" x14ac:dyDescent="0.2">
      <c r="A38" s="121" t="s">
        <v>2</v>
      </c>
      <c r="B38" s="121" t="s">
        <v>3</v>
      </c>
      <c r="C38" s="121" t="s">
        <v>4</v>
      </c>
      <c r="D38" s="131" t="s">
        <v>5</v>
      </c>
      <c r="E38" s="226"/>
      <c r="F38" s="148"/>
      <c r="G38" s="148"/>
      <c r="H38" s="148"/>
    </row>
    <row r="39" spans="1:8" s="19" customFormat="1" ht="12.75" x14ac:dyDescent="0.2">
      <c r="A39" s="7">
        <v>3</v>
      </c>
      <c r="B39" s="8" t="s">
        <v>133</v>
      </c>
      <c r="C39" s="8" t="s">
        <v>133</v>
      </c>
      <c r="D39" s="209" t="s">
        <v>138</v>
      </c>
      <c r="E39" s="210"/>
      <c r="F39" s="80">
        <f>SUM(F40:F43)</f>
        <v>130000</v>
      </c>
      <c r="G39" s="80">
        <f t="shared" ref="G39:H39" si="4">SUM(G40:G43)</f>
        <v>143000</v>
      </c>
      <c r="H39" s="80">
        <f t="shared" si="4"/>
        <v>157300</v>
      </c>
    </row>
    <row r="40" spans="1:8" s="19" customFormat="1" ht="12.75" x14ac:dyDescent="0.2">
      <c r="A40" s="2">
        <v>3</v>
      </c>
      <c r="B40" s="1" t="s">
        <v>133</v>
      </c>
      <c r="C40" s="1" t="s">
        <v>133</v>
      </c>
      <c r="D40" s="2">
        <v>1</v>
      </c>
      <c r="E40" s="64" t="s">
        <v>158</v>
      </c>
      <c r="F40" s="82">
        <v>100000</v>
      </c>
      <c r="G40" s="77">
        <f t="shared" si="1"/>
        <v>110000</v>
      </c>
      <c r="H40" s="77">
        <f>SUM(G40*110/100)</f>
        <v>121000</v>
      </c>
    </row>
    <row r="41" spans="1:8" s="19" customFormat="1" ht="12.75" x14ac:dyDescent="0.2">
      <c r="A41" s="2">
        <v>3</v>
      </c>
      <c r="B41" s="1" t="s">
        <v>133</v>
      </c>
      <c r="C41" s="1" t="s">
        <v>133</v>
      </c>
      <c r="D41" s="2">
        <v>2</v>
      </c>
      <c r="E41" s="64" t="s">
        <v>159</v>
      </c>
      <c r="F41" s="82">
        <v>10000</v>
      </c>
      <c r="G41" s="77">
        <f>SUM(F41*110/100)</f>
        <v>11000</v>
      </c>
      <c r="H41" s="77">
        <f>SUM(G41*110/100)</f>
        <v>12100</v>
      </c>
    </row>
    <row r="42" spans="1:8" s="19" customFormat="1" ht="12.75" x14ac:dyDescent="0.2">
      <c r="A42" s="2">
        <v>3</v>
      </c>
      <c r="B42" s="1" t="s">
        <v>133</v>
      </c>
      <c r="C42" s="1" t="s">
        <v>133</v>
      </c>
      <c r="D42" s="2">
        <v>3</v>
      </c>
      <c r="E42" s="64" t="s">
        <v>301</v>
      </c>
      <c r="F42" s="83">
        <v>10000</v>
      </c>
      <c r="G42" s="77">
        <f>SUM(F42*110/100)</f>
        <v>11000</v>
      </c>
      <c r="H42" s="77">
        <f>SUM(G42*110/100)</f>
        <v>12100</v>
      </c>
    </row>
    <row r="43" spans="1:8" s="19" customFormat="1" ht="12.75" x14ac:dyDescent="0.2">
      <c r="A43" s="2">
        <v>3</v>
      </c>
      <c r="B43" s="1" t="s">
        <v>133</v>
      </c>
      <c r="C43" s="1" t="s">
        <v>133</v>
      </c>
      <c r="D43" s="2">
        <v>99</v>
      </c>
      <c r="E43" s="64" t="s">
        <v>157</v>
      </c>
      <c r="F43" s="83">
        <v>10000</v>
      </c>
      <c r="G43" s="77">
        <f>SUM(F43*110/100)</f>
        <v>11000</v>
      </c>
      <c r="H43" s="77">
        <f>SUM(G43*110/100)</f>
        <v>12100</v>
      </c>
    </row>
    <row r="44" spans="1:8" s="19" customFormat="1" ht="12.75" x14ac:dyDescent="0.2">
      <c r="A44" s="7">
        <v>3</v>
      </c>
      <c r="B44" s="8" t="s">
        <v>133</v>
      </c>
      <c r="C44" s="8" t="s">
        <v>139</v>
      </c>
      <c r="D44" s="209" t="s">
        <v>140</v>
      </c>
      <c r="E44" s="210"/>
      <c r="F44" s="80">
        <f>SUM(F45:F48)</f>
        <v>4270000</v>
      </c>
      <c r="G44" s="80">
        <f>SUM(G45:G48)</f>
        <v>4697000</v>
      </c>
      <c r="H44" s="80">
        <f>SUM(H45:H48)</f>
        <v>5166700</v>
      </c>
    </row>
    <row r="45" spans="1:8" s="19" customFormat="1" ht="12.75" x14ac:dyDescent="0.2">
      <c r="A45" s="2">
        <v>3</v>
      </c>
      <c r="B45" s="1" t="s">
        <v>133</v>
      </c>
      <c r="C45" s="1" t="s">
        <v>139</v>
      </c>
      <c r="D45" s="2">
        <v>1</v>
      </c>
      <c r="E45" s="64" t="s">
        <v>194</v>
      </c>
      <c r="F45" s="82">
        <v>10000</v>
      </c>
      <c r="G45" s="77">
        <f t="shared" ref="G45:H47" si="5">SUM(F45*110/100)</f>
        <v>11000</v>
      </c>
      <c r="H45" s="77">
        <f t="shared" si="5"/>
        <v>12100</v>
      </c>
    </row>
    <row r="46" spans="1:8" s="19" customFormat="1" ht="12.75" x14ac:dyDescent="0.2">
      <c r="A46" s="2">
        <v>3</v>
      </c>
      <c r="B46" s="1" t="s">
        <v>133</v>
      </c>
      <c r="C46" s="1" t="s">
        <v>139</v>
      </c>
      <c r="D46" s="2">
        <v>2</v>
      </c>
      <c r="E46" s="64" t="s">
        <v>160</v>
      </c>
      <c r="F46" s="82">
        <v>3500000</v>
      </c>
      <c r="G46" s="77">
        <f t="shared" si="5"/>
        <v>3850000</v>
      </c>
      <c r="H46" s="77">
        <f t="shared" si="5"/>
        <v>4235000</v>
      </c>
    </row>
    <row r="47" spans="1:8" s="19" customFormat="1" ht="12.75" x14ac:dyDescent="0.2">
      <c r="A47" s="2">
        <v>3</v>
      </c>
      <c r="B47" s="1" t="s">
        <v>133</v>
      </c>
      <c r="C47" s="1" t="s">
        <v>139</v>
      </c>
      <c r="D47" s="2">
        <v>3</v>
      </c>
      <c r="E47" s="64" t="s">
        <v>302</v>
      </c>
      <c r="F47" s="82">
        <v>750000</v>
      </c>
      <c r="G47" s="77">
        <f t="shared" si="5"/>
        <v>825000</v>
      </c>
      <c r="H47" s="77">
        <f t="shared" si="5"/>
        <v>907500</v>
      </c>
    </row>
    <row r="48" spans="1:8" s="19" customFormat="1" ht="12.75" x14ac:dyDescent="0.2">
      <c r="A48" s="2">
        <v>3</v>
      </c>
      <c r="B48" s="1" t="s">
        <v>133</v>
      </c>
      <c r="C48" s="1" t="s">
        <v>139</v>
      </c>
      <c r="D48" s="2">
        <v>99</v>
      </c>
      <c r="E48" s="64" t="s">
        <v>161</v>
      </c>
      <c r="F48" s="82">
        <v>10000</v>
      </c>
      <c r="G48" s="77">
        <f t="shared" ref="G48:H50" si="6">SUM(F48*110/100)</f>
        <v>11000</v>
      </c>
      <c r="H48" s="77">
        <f t="shared" si="6"/>
        <v>12100</v>
      </c>
    </row>
    <row r="49" spans="1:8" s="19" customFormat="1" ht="12.75" x14ac:dyDescent="0.2">
      <c r="A49" s="7">
        <v>3</v>
      </c>
      <c r="B49" s="8" t="s">
        <v>133</v>
      </c>
      <c r="C49" s="8" t="s">
        <v>141</v>
      </c>
      <c r="D49" s="209" t="s">
        <v>142</v>
      </c>
      <c r="E49" s="210"/>
      <c r="F49" s="80">
        <f>SUM(F50:F52)</f>
        <v>9020000</v>
      </c>
      <c r="G49" s="80">
        <f>SUM(G50:G52)</f>
        <v>9922000</v>
      </c>
      <c r="H49" s="80">
        <f>SUM(H50:H52)</f>
        <v>10914200</v>
      </c>
    </row>
    <row r="50" spans="1:8" s="19" customFormat="1" ht="12.75" x14ac:dyDescent="0.2">
      <c r="A50" s="2">
        <v>3</v>
      </c>
      <c r="B50" s="1" t="s">
        <v>133</v>
      </c>
      <c r="C50" s="1" t="s">
        <v>141</v>
      </c>
      <c r="D50" s="2">
        <v>1</v>
      </c>
      <c r="E50" s="64" t="s">
        <v>162</v>
      </c>
      <c r="F50" s="82">
        <v>10000</v>
      </c>
      <c r="G50" s="77">
        <f t="shared" si="6"/>
        <v>11000</v>
      </c>
      <c r="H50" s="77">
        <f>SUM(G50*110/100)</f>
        <v>12100</v>
      </c>
    </row>
    <row r="51" spans="1:8" s="19" customFormat="1" ht="12.75" x14ac:dyDescent="0.2">
      <c r="A51" s="2">
        <v>3</v>
      </c>
      <c r="B51" s="1" t="s">
        <v>133</v>
      </c>
      <c r="C51" s="1" t="s">
        <v>141</v>
      </c>
      <c r="D51" s="2">
        <v>2</v>
      </c>
      <c r="E51" s="64" t="s">
        <v>163</v>
      </c>
      <c r="F51" s="82">
        <v>9000000</v>
      </c>
      <c r="G51" s="77">
        <f>SUM(F51*110/100)</f>
        <v>9900000</v>
      </c>
      <c r="H51" s="77">
        <f>SUM(G51*110/100)</f>
        <v>10890000</v>
      </c>
    </row>
    <row r="52" spans="1:8" s="19" customFormat="1" ht="12.75" x14ac:dyDescent="0.2">
      <c r="A52" s="2">
        <v>3</v>
      </c>
      <c r="B52" s="1" t="s">
        <v>133</v>
      </c>
      <c r="C52" s="1" t="s">
        <v>141</v>
      </c>
      <c r="D52" s="2">
        <v>99</v>
      </c>
      <c r="E52" s="64" t="s">
        <v>164</v>
      </c>
      <c r="F52" s="82">
        <v>10000</v>
      </c>
      <c r="G52" s="77">
        <f>SUM(F52*110/100)</f>
        <v>11000</v>
      </c>
      <c r="H52" s="77">
        <f>SUM(G52*110/100)</f>
        <v>12100</v>
      </c>
    </row>
    <row r="53" spans="1:8" s="19" customFormat="1" ht="12.75" x14ac:dyDescent="0.2">
      <c r="A53" s="7">
        <v>3</v>
      </c>
      <c r="B53" s="8" t="s">
        <v>133</v>
      </c>
      <c r="C53" s="8" t="s">
        <v>165</v>
      </c>
      <c r="D53" s="209" t="s">
        <v>166</v>
      </c>
      <c r="E53" s="210"/>
      <c r="F53" s="80">
        <f>SUM(F54)</f>
        <v>500000</v>
      </c>
      <c r="G53" s="80">
        <f>SUM(G54)</f>
        <v>550000</v>
      </c>
      <c r="H53" s="80">
        <f>SUM(H54)</f>
        <v>605000</v>
      </c>
    </row>
    <row r="54" spans="1:8" s="19" customFormat="1" ht="12.75" x14ac:dyDescent="0.2">
      <c r="A54" s="2">
        <v>2</v>
      </c>
      <c r="B54" s="1" t="s">
        <v>133</v>
      </c>
      <c r="C54" s="1" t="s">
        <v>165</v>
      </c>
      <c r="D54" s="2">
        <v>1</v>
      </c>
      <c r="E54" s="64" t="s">
        <v>166</v>
      </c>
      <c r="F54" s="82">
        <v>500000</v>
      </c>
      <c r="G54" s="77">
        <f t="shared" ref="G54:H56" si="7">SUM(F54*110/100)</f>
        <v>550000</v>
      </c>
      <c r="H54" s="77">
        <f t="shared" si="7"/>
        <v>605000</v>
      </c>
    </row>
    <row r="55" spans="1:8" s="19" customFormat="1" ht="12.75" x14ac:dyDescent="0.2">
      <c r="A55" s="7">
        <v>3</v>
      </c>
      <c r="B55" s="8" t="s">
        <v>133</v>
      </c>
      <c r="C55" s="8" t="s">
        <v>167</v>
      </c>
      <c r="D55" s="209" t="s">
        <v>168</v>
      </c>
      <c r="E55" s="210"/>
      <c r="F55" s="80">
        <f>SUM(F56)</f>
        <v>10000</v>
      </c>
      <c r="G55" s="80">
        <f>SUM(G56)</f>
        <v>11000</v>
      </c>
      <c r="H55" s="80">
        <f>SUM(H56)</f>
        <v>12100</v>
      </c>
    </row>
    <row r="56" spans="1:8" s="19" customFormat="1" ht="12.75" x14ac:dyDescent="0.2">
      <c r="A56" s="2">
        <v>3</v>
      </c>
      <c r="B56" s="1" t="s">
        <v>133</v>
      </c>
      <c r="C56" s="1" t="s">
        <v>167</v>
      </c>
      <c r="D56" s="2">
        <v>1</v>
      </c>
      <c r="E56" s="64" t="s">
        <v>168</v>
      </c>
      <c r="F56" s="82">
        <v>10000</v>
      </c>
      <c r="G56" s="77">
        <f t="shared" si="7"/>
        <v>11000</v>
      </c>
      <c r="H56" s="77">
        <f t="shared" si="7"/>
        <v>12100</v>
      </c>
    </row>
    <row r="57" spans="1:8" s="19" customFormat="1" ht="12.75" x14ac:dyDescent="0.2">
      <c r="A57" s="5">
        <v>3</v>
      </c>
      <c r="B57" s="6" t="s">
        <v>139</v>
      </c>
      <c r="C57" s="211" t="s">
        <v>245</v>
      </c>
      <c r="D57" s="212"/>
      <c r="E57" s="213"/>
      <c r="F57" s="81">
        <f>SUM(F58+F61+F64)</f>
        <v>2530000</v>
      </c>
      <c r="G57" s="81">
        <f>SUM(G58+G61+G64)</f>
        <v>2783000</v>
      </c>
      <c r="H57" s="81">
        <f>SUM(H58+H61+H64)</f>
        <v>3061300</v>
      </c>
    </row>
    <row r="58" spans="1:8" s="19" customFormat="1" ht="12.75" x14ac:dyDescent="0.2">
      <c r="A58" s="7">
        <v>3</v>
      </c>
      <c r="B58" s="8" t="s">
        <v>139</v>
      </c>
      <c r="C58" s="8" t="s">
        <v>169</v>
      </c>
      <c r="D58" s="209" t="s">
        <v>170</v>
      </c>
      <c r="E58" s="210"/>
      <c r="F58" s="80">
        <f>SUM(F59:F60)</f>
        <v>20000</v>
      </c>
      <c r="G58" s="80">
        <f>SUM(G59:G60)</f>
        <v>22000</v>
      </c>
      <c r="H58" s="80">
        <f>SUM(H59:H60)</f>
        <v>24200</v>
      </c>
    </row>
    <row r="59" spans="1:8" s="19" customFormat="1" ht="12.75" x14ac:dyDescent="0.2">
      <c r="A59" s="2">
        <v>3</v>
      </c>
      <c r="B59" s="1" t="s">
        <v>139</v>
      </c>
      <c r="C59" s="1" t="s">
        <v>169</v>
      </c>
      <c r="D59" s="2">
        <v>1</v>
      </c>
      <c r="E59" s="64" t="s">
        <v>171</v>
      </c>
      <c r="F59" s="82">
        <v>10000</v>
      </c>
      <c r="G59" s="77">
        <f t="shared" ref="G59:H65" si="8">SUM(F59*110/100)</f>
        <v>11000</v>
      </c>
      <c r="H59" s="77">
        <f t="shared" si="8"/>
        <v>12100</v>
      </c>
    </row>
    <row r="60" spans="1:8" s="19" customFormat="1" ht="12.75" x14ac:dyDescent="0.2">
      <c r="A60" s="2">
        <v>3</v>
      </c>
      <c r="B60" s="1" t="s">
        <v>139</v>
      </c>
      <c r="C60" s="1" t="s">
        <v>169</v>
      </c>
      <c r="D60" s="2">
        <v>99</v>
      </c>
      <c r="E60" s="64" t="s">
        <v>172</v>
      </c>
      <c r="F60" s="82">
        <v>10000</v>
      </c>
      <c r="G60" s="77">
        <f t="shared" si="8"/>
        <v>11000</v>
      </c>
      <c r="H60" s="77">
        <f t="shared" si="8"/>
        <v>12100</v>
      </c>
    </row>
    <row r="61" spans="1:8" s="19" customFormat="1" ht="12.75" x14ac:dyDescent="0.2">
      <c r="A61" s="7">
        <v>3</v>
      </c>
      <c r="B61" s="8" t="s">
        <v>139</v>
      </c>
      <c r="C61" s="8" t="s">
        <v>134</v>
      </c>
      <c r="D61" s="209" t="s">
        <v>173</v>
      </c>
      <c r="E61" s="210"/>
      <c r="F61" s="80">
        <f>SUM(F62:F63)</f>
        <v>510000</v>
      </c>
      <c r="G61" s="80">
        <f>SUM(G62:G63)</f>
        <v>561000</v>
      </c>
      <c r="H61" s="80">
        <f>SUM(H62:H63)</f>
        <v>617100</v>
      </c>
    </row>
    <row r="62" spans="1:8" s="19" customFormat="1" ht="12.75" x14ac:dyDescent="0.2">
      <c r="A62" s="2">
        <v>3</v>
      </c>
      <c r="B62" s="1" t="s">
        <v>139</v>
      </c>
      <c r="C62" s="1" t="s">
        <v>134</v>
      </c>
      <c r="D62" s="2">
        <v>1</v>
      </c>
      <c r="E62" s="64" t="s">
        <v>303</v>
      </c>
      <c r="F62" s="82">
        <v>500000</v>
      </c>
      <c r="G62" s="77">
        <f t="shared" si="8"/>
        <v>550000</v>
      </c>
      <c r="H62" s="77">
        <f>SUM(G62*110/100)</f>
        <v>605000</v>
      </c>
    </row>
    <row r="63" spans="1:8" s="19" customFormat="1" ht="12.75" x14ac:dyDescent="0.2">
      <c r="A63" s="2">
        <v>3</v>
      </c>
      <c r="B63" s="1" t="s">
        <v>139</v>
      </c>
      <c r="C63" s="1" t="s">
        <v>134</v>
      </c>
      <c r="D63" s="2">
        <v>99</v>
      </c>
      <c r="E63" s="64" t="s">
        <v>174</v>
      </c>
      <c r="F63" s="82">
        <v>10000</v>
      </c>
      <c r="G63" s="77">
        <f t="shared" si="8"/>
        <v>11000</v>
      </c>
      <c r="H63" s="77">
        <f>SUM(G63*110/100)</f>
        <v>12100</v>
      </c>
    </row>
    <row r="64" spans="1:8" s="19" customFormat="1" ht="12.75" x14ac:dyDescent="0.2">
      <c r="A64" s="7">
        <v>3</v>
      </c>
      <c r="B64" s="8" t="s">
        <v>139</v>
      </c>
      <c r="C64" s="8" t="s">
        <v>167</v>
      </c>
      <c r="D64" s="209" t="s">
        <v>175</v>
      </c>
      <c r="E64" s="210"/>
      <c r="F64" s="80">
        <f>SUM(F65)</f>
        <v>2000000</v>
      </c>
      <c r="G64" s="80">
        <f>SUM(G65)</f>
        <v>2200000</v>
      </c>
      <c r="H64" s="80">
        <f>SUM(H65)</f>
        <v>2420000</v>
      </c>
    </row>
    <row r="65" spans="1:8" s="19" customFormat="1" ht="12.75" x14ac:dyDescent="0.2">
      <c r="A65" s="2">
        <v>3</v>
      </c>
      <c r="B65" s="1" t="s">
        <v>139</v>
      </c>
      <c r="C65" s="1" t="s">
        <v>167</v>
      </c>
      <c r="D65" s="2">
        <v>1</v>
      </c>
      <c r="E65" s="64" t="s">
        <v>175</v>
      </c>
      <c r="F65" s="82">
        <v>2000000</v>
      </c>
      <c r="G65" s="77">
        <f t="shared" si="8"/>
        <v>2200000</v>
      </c>
      <c r="H65" s="77">
        <f t="shared" si="8"/>
        <v>2420000</v>
      </c>
    </row>
    <row r="66" spans="1:8" s="19" customFormat="1" ht="12.75" x14ac:dyDescent="0.2">
      <c r="A66" s="5">
        <v>3</v>
      </c>
      <c r="B66" s="6">
        <v>10</v>
      </c>
      <c r="C66" s="211" t="s">
        <v>246</v>
      </c>
      <c r="D66" s="212"/>
      <c r="E66" s="213"/>
      <c r="F66" s="81">
        <f>SUM(F67+F69+F78)</f>
        <v>102000</v>
      </c>
      <c r="G66" s="81">
        <f>SUM(G67+G69+G78)</f>
        <v>112200</v>
      </c>
      <c r="H66" s="81">
        <f>SUM(H67+H69+H78)</f>
        <v>123420</v>
      </c>
    </row>
    <row r="67" spans="1:8" s="19" customFormat="1" ht="12.75" x14ac:dyDescent="0.2">
      <c r="A67" s="7">
        <v>3</v>
      </c>
      <c r="B67" s="8">
        <v>10</v>
      </c>
      <c r="C67" s="8" t="s">
        <v>169</v>
      </c>
      <c r="D67" s="209" t="s">
        <v>130</v>
      </c>
      <c r="E67" s="210"/>
      <c r="F67" s="80">
        <f>SUM(F68)</f>
        <v>1000</v>
      </c>
      <c r="G67" s="80">
        <f>SUM(G68)</f>
        <v>1100</v>
      </c>
      <c r="H67" s="80">
        <f>SUM(H68)</f>
        <v>1210</v>
      </c>
    </row>
    <row r="68" spans="1:8" s="19" customFormat="1" ht="12.75" x14ac:dyDescent="0.2">
      <c r="A68" s="2">
        <v>3</v>
      </c>
      <c r="B68" s="1">
        <v>10</v>
      </c>
      <c r="C68" s="1" t="s">
        <v>169</v>
      </c>
      <c r="D68" s="2">
        <v>1</v>
      </c>
      <c r="E68" s="64" t="s">
        <v>130</v>
      </c>
      <c r="F68" s="82">
        <v>1000</v>
      </c>
      <c r="G68" s="77">
        <f t="shared" ref="G68:H79" si="9">SUM(F68*110/100)</f>
        <v>1100</v>
      </c>
      <c r="H68" s="77">
        <f t="shared" si="9"/>
        <v>1210</v>
      </c>
    </row>
    <row r="69" spans="1:8" s="19" customFormat="1" ht="12.75" x14ac:dyDescent="0.2">
      <c r="A69" s="7">
        <v>3</v>
      </c>
      <c r="B69" s="8">
        <v>10</v>
      </c>
      <c r="C69" s="8" t="s">
        <v>134</v>
      </c>
      <c r="D69" s="209" t="s">
        <v>131</v>
      </c>
      <c r="E69" s="210"/>
      <c r="F69" s="80">
        <f>SUM(F70)</f>
        <v>1000</v>
      </c>
      <c r="G69" s="80">
        <f>SUM(G70)</f>
        <v>1100</v>
      </c>
      <c r="H69" s="80">
        <f>SUM(H70)</f>
        <v>1210</v>
      </c>
    </row>
    <row r="70" spans="1:8" s="19" customFormat="1" ht="12.75" x14ac:dyDescent="0.2">
      <c r="A70" s="2">
        <v>3</v>
      </c>
      <c r="B70" s="1">
        <v>10</v>
      </c>
      <c r="C70" s="1" t="s">
        <v>134</v>
      </c>
      <c r="D70" s="2">
        <v>1</v>
      </c>
      <c r="E70" s="64" t="s">
        <v>131</v>
      </c>
      <c r="F70" s="83">
        <v>1000</v>
      </c>
      <c r="G70" s="77">
        <f t="shared" si="9"/>
        <v>1100</v>
      </c>
      <c r="H70" s="77">
        <f t="shared" si="9"/>
        <v>1210</v>
      </c>
    </row>
    <row r="71" spans="1:8" s="19" customFormat="1" ht="12.75" x14ac:dyDescent="0.2">
      <c r="A71" s="25"/>
      <c r="B71" s="29"/>
      <c r="C71" s="29"/>
      <c r="D71" s="25"/>
      <c r="E71" s="30"/>
      <c r="F71" s="84"/>
      <c r="G71" s="144" t="s">
        <v>281</v>
      </c>
      <c r="H71" s="144"/>
    </row>
    <row r="72" spans="1:8" s="19" customFormat="1" ht="12.75" x14ac:dyDescent="0.2">
      <c r="A72" s="25"/>
      <c r="B72" s="29"/>
      <c r="C72" s="29"/>
      <c r="D72" s="25"/>
      <c r="E72" s="30"/>
      <c r="F72" s="84"/>
      <c r="G72" s="79"/>
      <c r="H72" s="79"/>
    </row>
    <row r="73" spans="1:8" s="19" customFormat="1" ht="12.75" x14ac:dyDescent="0.2">
      <c r="A73" s="25"/>
      <c r="B73" s="29"/>
      <c r="C73" s="29"/>
      <c r="D73" s="25"/>
      <c r="E73" s="30"/>
      <c r="F73" s="84"/>
      <c r="G73" s="79"/>
      <c r="H73" s="79"/>
    </row>
    <row r="74" spans="1:8" s="19" customFormat="1" ht="12.75" x14ac:dyDescent="0.2">
      <c r="A74" s="25"/>
      <c r="B74" s="29"/>
      <c r="C74" s="29"/>
      <c r="D74" s="25"/>
      <c r="E74" s="30"/>
      <c r="F74" s="84"/>
      <c r="G74" s="79"/>
      <c r="H74" s="79"/>
    </row>
    <row r="75" spans="1:8" s="19" customFormat="1" ht="12.75" x14ac:dyDescent="0.2">
      <c r="A75" s="25"/>
      <c r="B75" s="29"/>
      <c r="C75" s="29"/>
      <c r="D75" s="25"/>
      <c r="E75" s="30"/>
      <c r="F75" s="84"/>
      <c r="G75" s="79"/>
      <c r="H75" s="79"/>
    </row>
    <row r="76" spans="1:8" s="19" customFormat="1" ht="15" customHeight="1" x14ac:dyDescent="0.25">
      <c r="A76" s="238" t="s">
        <v>1</v>
      </c>
      <c r="B76" s="239"/>
      <c r="C76" s="239"/>
      <c r="D76" s="239"/>
      <c r="E76" s="237" t="s">
        <v>284</v>
      </c>
      <c r="F76" s="147" t="s">
        <v>314</v>
      </c>
      <c r="G76" s="147" t="s">
        <v>315</v>
      </c>
      <c r="H76" s="147" t="s">
        <v>316</v>
      </c>
    </row>
    <row r="77" spans="1:8" x14ac:dyDescent="0.25">
      <c r="A77" s="121" t="s">
        <v>2</v>
      </c>
      <c r="B77" s="121" t="s">
        <v>3</v>
      </c>
      <c r="C77" s="121" t="s">
        <v>4</v>
      </c>
      <c r="D77" s="132" t="s">
        <v>5</v>
      </c>
      <c r="E77" s="174"/>
      <c r="F77" s="148"/>
      <c r="G77" s="148"/>
      <c r="H77" s="148"/>
    </row>
    <row r="78" spans="1:8" x14ac:dyDescent="0.25">
      <c r="A78" s="7">
        <v>3</v>
      </c>
      <c r="B78" s="8">
        <v>10</v>
      </c>
      <c r="C78" s="8" t="s">
        <v>148</v>
      </c>
      <c r="D78" s="209" t="s">
        <v>132</v>
      </c>
      <c r="E78" s="210"/>
      <c r="F78" s="80">
        <f>SUM(F79)</f>
        <v>100000</v>
      </c>
      <c r="G78" s="80">
        <f>SUM(G79)</f>
        <v>110000</v>
      </c>
      <c r="H78" s="80">
        <f>SUM(H79)</f>
        <v>121000</v>
      </c>
    </row>
    <row r="79" spans="1:8" ht="15" customHeight="1" x14ac:dyDescent="0.25">
      <c r="A79" s="2">
        <v>3</v>
      </c>
      <c r="B79" s="1">
        <v>10</v>
      </c>
      <c r="C79" s="1" t="s">
        <v>148</v>
      </c>
      <c r="D79" s="2">
        <v>1</v>
      </c>
      <c r="E79" s="64" t="s">
        <v>132</v>
      </c>
      <c r="F79" s="83">
        <v>100000</v>
      </c>
      <c r="G79" s="77">
        <f t="shared" si="9"/>
        <v>110000</v>
      </c>
      <c r="H79" s="77">
        <f t="shared" si="9"/>
        <v>121000</v>
      </c>
    </row>
    <row r="80" spans="1:8" s="19" customFormat="1" ht="12.75" x14ac:dyDescent="0.2">
      <c r="A80" s="5">
        <v>3</v>
      </c>
      <c r="B80" s="6" t="s">
        <v>176</v>
      </c>
      <c r="C80" s="234" t="s">
        <v>247</v>
      </c>
      <c r="D80" s="235"/>
      <c r="E80" s="236"/>
      <c r="F80" s="81">
        <f>SUM(F81+F83+F87)</f>
        <v>104353000</v>
      </c>
      <c r="G80" s="81">
        <f>SUM(G81+G83+G87)</f>
        <v>114788300</v>
      </c>
      <c r="H80" s="81">
        <f>SUM(H81+H83+H87)</f>
        <v>126267130</v>
      </c>
    </row>
    <row r="81" spans="1:8" s="19" customFormat="1" ht="12.75" x14ac:dyDescent="0.2">
      <c r="A81" s="7">
        <v>3</v>
      </c>
      <c r="B81" s="8" t="s">
        <v>176</v>
      </c>
      <c r="C81" s="8" t="s">
        <v>134</v>
      </c>
      <c r="D81" s="209" t="s">
        <v>177</v>
      </c>
      <c r="E81" s="210"/>
      <c r="F81" s="80">
        <f>SUM(F82)</f>
        <v>100000</v>
      </c>
      <c r="G81" s="80">
        <f>SUM(G82)</f>
        <v>110000</v>
      </c>
      <c r="H81" s="80">
        <f>SUM(H82)</f>
        <v>121000</v>
      </c>
    </row>
    <row r="82" spans="1:8" s="19" customFormat="1" ht="12.75" x14ac:dyDescent="0.2">
      <c r="A82" s="2">
        <v>3</v>
      </c>
      <c r="B82" s="1" t="s">
        <v>176</v>
      </c>
      <c r="C82" s="1" t="s">
        <v>134</v>
      </c>
      <c r="D82" s="2">
        <v>1</v>
      </c>
      <c r="E82" s="64" t="s">
        <v>177</v>
      </c>
      <c r="F82" s="82">
        <v>100000</v>
      </c>
      <c r="G82" s="77">
        <f>SUM(F82*110/100)</f>
        <v>110000</v>
      </c>
      <c r="H82" s="77">
        <f>SUM(G82*110/100)</f>
        <v>121000</v>
      </c>
    </row>
    <row r="83" spans="1:8" s="19" customFormat="1" ht="12.75" x14ac:dyDescent="0.2">
      <c r="A83" s="7">
        <v>3</v>
      </c>
      <c r="B83" s="8" t="s">
        <v>176</v>
      </c>
      <c r="C83" s="8" t="s">
        <v>148</v>
      </c>
      <c r="D83" s="209" t="s">
        <v>178</v>
      </c>
      <c r="E83" s="210"/>
      <c r="F83" s="80">
        <f>SUM(F84:F86)</f>
        <v>2751000</v>
      </c>
      <c r="G83" s="80">
        <f>SUM(G84:G86)</f>
        <v>3026100</v>
      </c>
      <c r="H83" s="80">
        <f>SUM(H84:H86)</f>
        <v>3328710</v>
      </c>
    </row>
    <row r="84" spans="1:8" s="19" customFormat="1" ht="12.75" x14ac:dyDescent="0.2">
      <c r="A84" s="2">
        <v>3</v>
      </c>
      <c r="B84" s="1" t="s">
        <v>176</v>
      </c>
      <c r="C84" s="1" t="s">
        <v>148</v>
      </c>
      <c r="D84" s="2">
        <v>1</v>
      </c>
      <c r="E84" s="64" t="s">
        <v>179</v>
      </c>
      <c r="F84" s="82">
        <v>750000</v>
      </c>
      <c r="G84" s="77">
        <f t="shared" ref="G84:H86" si="10">SUM(F84*110/100)</f>
        <v>825000</v>
      </c>
      <c r="H84" s="77">
        <f t="shared" si="10"/>
        <v>907500</v>
      </c>
    </row>
    <row r="85" spans="1:8" s="19" customFormat="1" ht="12.75" x14ac:dyDescent="0.2">
      <c r="A85" s="2">
        <v>3</v>
      </c>
      <c r="B85" s="1" t="s">
        <v>176</v>
      </c>
      <c r="C85" s="1" t="s">
        <v>148</v>
      </c>
      <c r="D85" s="2">
        <v>2</v>
      </c>
      <c r="E85" s="64" t="s">
        <v>180</v>
      </c>
      <c r="F85" s="82">
        <v>2000000</v>
      </c>
      <c r="G85" s="77">
        <f t="shared" si="10"/>
        <v>2200000</v>
      </c>
      <c r="H85" s="77">
        <f t="shared" si="10"/>
        <v>2420000</v>
      </c>
    </row>
    <row r="86" spans="1:8" s="19" customFormat="1" ht="12.75" x14ac:dyDescent="0.2">
      <c r="A86" s="2">
        <v>3</v>
      </c>
      <c r="B86" s="1" t="s">
        <v>176</v>
      </c>
      <c r="C86" s="1" t="s">
        <v>148</v>
      </c>
      <c r="D86" s="2">
        <v>99</v>
      </c>
      <c r="E86" s="64" t="s">
        <v>268</v>
      </c>
      <c r="F86" s="82">
        <v>1000</v>
      </c>
      <c r="G86" s="77">
        <f t="shared" si="10"/>
        <v>1100</v>
      </c>
      <c r="H86" s="77">
        <f t="shared" si="10"/>
        <v>1210</v>
      </c>
    </row>
    <row r="87" spans="1:8" s="19" customFormat="1" ht="12.75" x14ac:dyDescent="0.2">
      <c r="A87" s="7">
        <v>3</v>
      </c>
      <c r="B87" s="8" t="s">
        <v>176</v>
      </c>
      <c r="C87" s="8" t="s">
        <v>136</v>
      </c>
      <c r="D87" s="209" t="s">
        <v>181</v>
      </c>
      <c r="E87" s="210"/>
      <c r="F87" s="80">
        <f>SUM(F88:F91)</f>
        <v>101502000</v>
      </c>
      <c r="G87" s="80">
        <f>SUM(G88:G91)</f>
        <v>111652200</v>
      </c>
      <c r="H87" s="80">
        <f>SUM(H88:H91)</f>
        <v>122817420</v>
      </c>
    </row>
    <row r="88" spans="1:8" s="19" customFormat="1" ht="12.75" x14ac:dyDescent="0.2">
      <c r="A88" s="2">
        <v>3</v>
      </c>
      <c r="B88" s="1" t="s">
        <v>176</v>
      </c>
      <c r="C88" s="1" t="s">
        <v>136</v>
      </c>
      <c r="D88" s="2">
        <v>1</v>
      </c>
      <c r="E88" s="64" t="s">
        <v>182</v>
      </c>
      <c r="F88" s="82">
        <v>1500000</v>
      </c>
      <c r="G88" s="77">
        <f t="shared" ref="G88:H91" si="11">SUM(F88*110/100)</f>
        <v>1650000</v>
      </c>
      <c r="H88" s="77">
        <f t="shared" si="11"/>
        <v>1815000</v>
      </c>
    </row>
    <row r="89" spans="1:8" s="19" customFormat="1" ht="12.75" x14ac:dyDescent="0.2">
      <c r="A89" s="2">
        <v>3</v>
      </c>
      <c r="B89" s="1" t="s">
        <v>176</v>
      </c>
      <c r="C89" s="1" t="s">
        <v>136</v>
      </c>
      <c r="D89" s="2">
        <v>2</v>
      </c>
      <c r="E89" s="64" t="s">
        <v>183</v>
      </c>
      <c r="F89" s="82">
        <v>1000</v>
      </c>
      <c r="G89" s="77">
        <f t="shared" si="11"/>
        <v>1100</v>
      </c>
      <c r="H89" s="77">
        <f t="shared" si="11"/>
        <v>1210</v>
      </c>
    </row>
    <row r="90" spans="1:8" s="19" customFormat="1" ht="12.75" x14ac:dyDescent="0.2">
      <c r="A90" s="2">
        <v>3</v>
      </c>
      <c r="B90" s="1" t="s">
        <v>176</v>
      </c>
      <c r="C90" s="1" t="s">
        <v>136</v>
      </c>
      <c r="D90" s="2">
        <v>3</v>
      </c>
      <c r="E90" s="64" t="s">
        <v>304</v>
      </c>
      <c r="F90" s="82">
        <v>100000000</v>
      </c>
      <c r="G90" s="77">
        <f t="shared" si="11"/>
        <v>110000000</v>
      </c>
      <c r="H90" s="77">
        <f t="shared" si="11"/>
        <v>121000000</v>
      </c>
    </row>
    <row r="91" spans="1:8" s="19" customFormat="1" ht="12.75" x14ac:dyDescent="0.2">
      <c r="A91" s="2">
        <v>3</v>
      </c>
      <c r="B91" s="1" t="s">
        <v>176</v>
      </c>
      <c r="C91" s="1" t="s">
        <v>136</v>
      </c>
      <c r="D91" s="2">
        <v>99</v>
      </c>
      <c r="E91" s="64" t="s">
        <v>184</v>
      </c>
      <c r="F91" s="83">
        <v>1000</v>
      </c>
      <c r="G91" s="77">
        <f t="shared" si="11"/>
        <v>1100</v>
      </c>
      <c r="H91" s="77">
        <f t="shared" si="11"/>
        <v>1210</v>
      </c>
    </row>
    <row r="92" spans="1:8" s="19" customFormat="1" ht="12.75" x14ac:dyDescent="0.2">
      <c r="A92" s="5">
        <v>3</v>
      </c>
      <c r="B92" s="6" t="s">
        <v>167</v>
      </c>
      <c r="C92" s="211" t="s">
        <v>248</v>
      </c>
      <c r="D92" s="212"/>
      <c r="E92" s="213"/>
      <c r="F92" s="81">
        <f t="shared" ref="F92:H93" si="12">SUM(F93)</f>
        <v>1000000</v>
      </c>
      <c r="G92" s="81">
        <f t="shared" si="12"/>
        <v>1100000</v>
      </c>
      <c r="H92" s="81">
        <f t="shared" si="12"/>
        <v>1210000</v>
      </c>
    </row>
    <row r="93" spans="1:8" x14ac:dyDescent="0.25">
      <c r="A93" s="7">
        <v>3</v>
      </c>
      <c r="B93" s="8" t="s">
        <v>167</v>
      </c>
      <c r="C93" s="8" t="s">
        <v>167</v>
      </c>
      <c r="D93" s="209" t="s">
        <v>185</v>
      </c>
      <c r="E93" s="210"/>
      <c r="F93" s="80">
        <f t="shared" si="12"/>
        <v>1000000</v>
      </c>
      <c r="G93" s="80">
        <f t="shared" si="12"/>
        <v>1100000</v>
      </c>
      <c r="H93" s="80">
        <f t="shared" si="12"/>
        <v>1210000</v>
      </c>
    </row>
    <row r="94" spans="1:8" s="19" customFormat="1" ht="12.75" x14ac:dyDescent="0.2">
      <c r="A94" s="2">
        <v>3</v>
      </c>
      <c r="B94" s="1" t="s">
        <v>167</v>
      </c>
      <c r="C94" s="1" t="s">
        <v>167</v>
      </c>
      <c r="D94" s="2">
        <v>1</v>
      </c>
      <c r="E94" s="64" t="s">
        <v>185</v>
      </c>
      <c r="F94" s="82">
        <v>1000000</v>
      </c>
      <c r="G94" s="77">
        <f>SUM(F94*110/100)</f>
        <v>1100000</v>
      </c>
      <c r="H94" s="77">
        <f>SUM(G94*110/100)</f>
        <v>1210000</v>
      </c>
    </row>
    <row r="95" spans="1:8" s="19" customFormat="1" ht="14.25" x14ac:dyDescent="0.2">
      <c r="A95" s="58">
        <v>4</v>
      </c>
      <c r="B95" s="217" t="s">
        <v>242</v>
      </c>
      <c r="C95" s="218"/>
      <c r="D95" s="218"/>
      <c r="E95" s="219"/>
      <c r="F95" s="74">
        <f>SUM(F96+F99+F102+F105)</f>
        <v>400</v>
      </c>
      <c r="G95" s="74">
        <f>SUM(G96+G99+G102+G105)</f>
        <v>440</v>
      </c>
      <c r="H95" s="74">
        <f>SUM(H96+H99+H102+H105)</f>
        <v>484</v>
      </c>
    </row>
    <row r="96" spans="1:8" s="19" customFormat="1" ht="12.75" x14ac:dyDescent="0.2">
      <c r="A96" s="5">
        <v>4</v>
      </c>
      <c r="B96" s="6" t="s">
        <v>169</v>
      </c>
      <c r="C96" s="211" t="s">
        <v>249</v>
      </c>
      <c r="D96" s="212"/>
      <c r="E96" s="213"/>
      <c r="F96" s="81">
        <f t="shared" ref="F96:H97" si="13">SUM(F97)</f>
        <v>100</v>
      </c>
      <c r="G96" s="81">
        <f t="shared" si="13"/>
        <v>110</v>
      </c>
      <c r="H96" s="81">
        <f t="shared" si="13"/>
        <v>121</v>
      </c>
    </row>
    <row r="97" spans="1:8" s="19" customFormat="1" ht="12.75" x14ac:dyDescent="0.2">
      <c r="A97" s="7">
        <v>4</v>
      </c>
      <c r="B97" s="8" t="s">
        <v>169</v>
      </c>
      <c r="C97" s="8" t="s">
        <v>169</v>
      </c>
      <c r="D97" s="209" t="s">
        <v>186</v>
      </c>
      <c r="E97" s="210"/>
      <c r="F97" s="80">
        <f t="shared" si="13"/>
        <v>100</v>
      </c>
      <c r="G97" s="80">
        <f t="shared" si="13"/>
        <v>110</v>
      </c>
      <c r="H97" s="80">
        <f t="shared" si="13"/>
        <v>121</v>
      </c>
    </row>
    <row r="98" spans="1:8" s="19" customFormat="1" ht="12.75" x14ac:dyDescent="0.2">
      <c r="A98" s="2">
        <v>4</v>
      </c>
      <c r="B98" s="1" t="s">
        <v>169</v>
      </c>
      <c r="C98" s="1" t="s">
        <v>169</v>
      </c>
      <c r="D98" s="2">
        <v>1</v>
      </c>
      <c r="E98" s="64" t="s">
        <v>186</v>
      </c>
      <c r="F98" s="82">
        <v>100</v>
      </c>
      <c r="G98" s="77">
        <f>SUM(F98*110/100)</f>
        <v>110</v>
      </c>
      <c r="H98" s="77">
        <f>SUM(G98*110/100)</f>
        <v>121</v>
      </c>
    </row>
    <row r="99" spans="1:8" s="19" customFormat="1" ht="12.75" x14ac:dyDescent="0.2">
      <c r="A99" s="5">
        <v>4</v>
      </c>
      <c r="B99" s="6" t="s">
        <v>134</v>
      </c>
      <c r="C99" s="211" t="s">
        <v>250</v>
      </c>
      <c r="D99" s="212"/>
      <c r="E99" s="213"/>
      <c r="F99" s="81">
        <f t="shared" ref="F99:H100" si="14">SUM(F100)</f>
        <v>100</v>
      </c>
      <c r="G99" s="81">
        <f t="shared" si="14"/>
        <v>110</v>
      </c>
      <c r="H99" s="81">
        <f t="shared" si="14"/>
        <v>121</v>
      </c>
    </row>
    <row r="100" spans="1:8" s="19" customFormat="1" ht="12.75" x14ac:dyDescent="0.2">
      <c r="A100" s="7">
        <v>4</v>
      </c>
      <c r="B100" s="8" t="s">
        <v>134</v>
      </c>
      <c r="C100" s="8" t="s">
        <v>169</v>
      </c>
      <c r="D100" s="209" t="s">
        <v>187</v>
      </c>
      <c r="E100" s="210"/>
      <c r="F100" s="80">
        <f t="shared" si="14"/>
        <v>100</v>
      </c>
      <c r="G100" s="80">
        <f t="shared" si="14"/>
        <v>110</v>
      </c>
      <c r="H100" s="80">
        <f t="shared" si="14"/>
        <v>121</v>
      </c>
    </row>
    <row r="101" spans="1:8" s="19" customFormat="1" ht="12.75" x14ac:dyDescent="0.2">
      <c r="A101" s="2">
        <v>4</v>
      </c>
      <c r="B101" s="1" t="s">
        <v>134</v>
      </c>
      <c r="C101" s="1" t="s">
        <v>169</v>
      </c>
      <c r="D101" s="2">
        <v>1</v>
      </c>
      <c r="E101" s="64" t="s">
        <v>187</v>
      </c>
      <c r="F101" s="82">
        <v>100</v>
      </c>
      <c r="G101" s="77">
        <f>SUM(F101*110/100)</f>
        <v>110</v>
      </c>
      <c r="H101" s="77">
        <f>SUM(G101*110/100)</f>
        <v>121</v>
      </c>
    </row>
    <row r="102" spans="1:8" s="19" customFormat="1" ht="12.75" x14ac:dyDescent="0.2">
      <c r="A102" s="5">
        <v>4</v>
      </c>
      <c r="B102" s="6" t="s">
        <v>148</v>
      </c>
      <c r="C102" s="211" t="s">
        <v>251</v>
      </c>
      <c r="D102" s="212"/>
      <c r="E102" s="213"/>
      <c r="F102" s="81">
        <f t="shared" ref="F102:H103" si="15">SUM(F103)</f>
        <v>100</v>
      </c>
      <c r="G102" s="81">
        <f t="shared" si="15"/>
        <v>110</v>
      </c>
      <c r="H102" s="81">
        <f t="shared" si="15"/>
        <v>121</v>
      </c>
    </row>
    <row r="103" spans="1:8" s="19" customFormat="1" ht="12.75" x14ac:dyDescent="0.2">
      <c r="A103" s="7">
        <v>4</v>
      </c>
      <c r="B103" s="8" t="s">
        <v>148</v>
      </c>
      <c r="C103" s="8" t="s">
        <v>169</v>
      </c>
      <c r="D103" s="209" t="s">
        <v>188</v>
      </c>
      <c r="E103" s="210"/>
      <c r="F103" s="80">
        <f t="shared" si="15"/>
        <v>100</v>
      </c>
      <c r="G103" s="80">
        <f t="shared" si="15"/>
        <v>110</v>
      </c>
      <c r="H103" s="80">
        <f t="shared" si="15"/>
        <v>121</v>
      </c>
    </row>
    <row r="104" spans="1:8" s="19" customFormat="1" ht="12.75" x14ac:dyDescent="0.2">
      <c r="A104" s="2">
        <v>4</v>
      </c>
      <c r="B104" s="1" t="s">
        <v>148</v>
      </c>
      <c r="C104" s="1" t="s">
        <v>169</v>
      </c>
      <c r="D104" s="2">
        <v>1</v>
      </c>
      <c r="E104" s="64" t="s">
        <v>188</v>
      </c>
      <c r="F104" s="82">
        <v>100</v>
      </c>
      <c r="G104" s="77">
        <f>SUM(F104*110/100)</f>
        <v>110</v>
      </c>
      <c r="H104" s="77">
        <f>SUM(G104*110/100)</f>
        <v>121</v>
      </c>
    </row>
    <row r="105" spans="1:8" s="19" customFormat="1" ht="12.75" x14ac:dyDescent="0.2">
      <c r="A105" s="5">
        <v>4</v>
      </c>
      <c r="B105" s="6" t="s">
        <v>136</v>
      </c>
      <c r="C105" s="211" t="s">
        <v>252</v>
      </c>
      <c r="D105" s="212"/>
      <c r="E105" s="213"/>
      <c r="F105" s="81">
        <f t="shared" ref="F105:H106" si="16">SUM(F106)</f>
        <v>100</v>
      </c>
      <c r="G105" s="81">
        <f t="shared" si="16"/>
        <v>110</v>
      </c>
      <c r="H105" s="81">
        <f t="shared" si="16"/>
        <v>121</v>
      </c>
    </row>
    <row r="106" spans="1:8" x14ac:dyDescent="0.25">
      <c r="A106" s="7">
        <v>4</v>
      </c>
      <c r="B106" s="8" t="s">
        <v>136</v>
      </c>
      <c r="C106" s="8" t="s">
        <v>169</v>
      </c>
      <c r="D106" s="209" t="s">
        <v>259</v>
      </c>
      <c r="E106" s="210"/>
      <c r="F106" s="80">
        <f t="shared" si="16"/>
        <v>100</v>
      </c>
      <c r="G106" s="80">
        <f t="shared" si="16"/>
        <v>110</v>
      </c>
      <c r="H106" s="80">
        <f t="shared" si="16"/>
        <v>121</v>
      </c>
    </row>
    <row r="107" spans="1:8" x14ac:dyDescent="0.25">
      <c r="A107" s="2">
        <v>4</v>
      </c>
      <c r="B107" s="1" t="s">
        <v>136</v>
      </c>
      <c r="C107" s="1" t="s">
        <v>169</v>
      </c>
      <c r="D107" s="2">
        <v>1</v>
      </c>
      <c r="E107" s="64" t="s">
        <v>305</v>
      </c>
      <c r="F107" s="83">
        <v>100</v>
      </c>
      <c r="G107" s="77">
        <f>SUM(F107*110/100)</f>
        <v>110</v>
      </c>
      <c r="H107" s="77">
        <f>SUM(G107*110/100)</f>
        <v>121</v>
      </c>
    </row>
    <row r="108" spans="1:8" x14ac:dyDescent="0.25">
      <c r="A108" s="25"/>
      <c r="B108" s="29"/>
      <c r="C108" s="29"/>
      <c r="D108" s="25"/>
      <c r="E108" s="42"/>
      <c r="F108" s="78"/>
      <c r="G108" s="144" t="s">
        <v>282</v>
      </c>
      <c r="H108" s="144"/>
    </row>
    <row r="109" spans="1:8" x14ac:dyDescent="0.25">
      <c r="A109" s="25"/>
      <c r="B109" s="29"/>
      <c r="C109" s="29"/>
      <c r="D109" s="25"/>
      <c r="E109" s="42"/>
      <c r="F109" s="78"/>
      <c r="G109" s="79"/>
      <c r="H109" s="79"/>
    </row>
    <row r="110" spans="1:8" x14ac:dyDescent="0.25">
      <c r="A110" s="25"/>
      <c r="B110" s="29"/>
      <c r="C110" s="29"/>
      <c r="D110" s="25"/>
      <c r="E110" s="42"/>
      <c r="F110" s="78"/>
      <c r="G110" s="79"/>
      <c r="H110" s="79"/>
    </row>
    <row r="111" spans="1:8" x14ac:dyDescent="0.25">
      <c r="A111" s="25"/>
      <c r="B111" s="29"/>
      <c r="C111" s="29"/>
      <c r="D111" s="25"/>
      <c r="E111" s="42"/>
      <c r="F111" s="78"/>
      <c r="G111" s="79"/>
      <c r="H111" s="79"/>
    </row>
    <row r="112" spans="1:8" x14ac:dyDescent="0.25">
      <c r="A112" s="25"/>
      <c r="B112" s="29"/>
      <c r="C112" s="29"/>
      <c r="D112" s="25"/>
      <c r="E112" s="42"/>
      <c r="F112" s="78"/>
      <c r="G112" s="79"/>
      <c r="H112" s="79"/>
    </row>
    <row r="113" spans="1:8" ht="15" customHeight="1" x14ac:dyDescent="0.25">
      <c r="A113" s="238" t="s">
        <v>1</v>
      </c>
      <c r="B113" s="239"/>
      <c r="C113" s="239"/>
      <c r="D113" s="239"/>
      <c r="E113" s="145" t="s">
        <v>284</v>
      </c>
      <c r="F113" s="147" t="s">
        <v>314</v>
      </c>
      <c r="G113" s="147" t="s">
        <v>315</v>
      </c>
      <c r="H113" s="147" t="s">
        <v>316</v>
      </c>
    </row>
    <row r="114" spans="1:8" s="19" customFormat="1" ht="14.25" x14ac:dyDescent="0.2">
      <c r="A114" s="121" t="s">
        <v>2</v>
      </c>
      <c r="B114" s="121" t="s">
        <v>3</v>
      </c>
      <c r="C114" s="121" t="s">
        <v>4</v>
      </c>
      <c r="D114" s="122" t="s">
        <v>5</v>
      </c>
      <c r="E114" s="146"/>
      <c r="F114" s="148"/>
      <c r="G114" s="148"/>
      <c r="H114" s="148"/>
    </row>
    <row r="115" spans="1:8" s="19" customFormat="1" ht="14.25" x14ac:dyDescent="0.2">
      <c r="A115" s="58">
        <v>9</v>
      </c>
      <c r="B115" s="217" t="s">
        <v>243</v>
      </c>
      <c r="C115" s="218"/>
      <c r="D115" s="218"/>
      <c r="E115" s="219"/>
      <c r="F115" s="74">
        <f>SUM(F116+F129+F132+F135)</f>
        <v>33594600</v>
      </c>
      <c r="G115" s="74">
        <f>SUM(G116+G129+G132+G135)</f>
        <v>36954060</v>
      </c>
      <c r="H115" s="74">
        <f>SUM(H116+H129+H132+H135)</f>
        <v>40649466</v>
      </c>
    </row>
    <row r="116" spans="1:8" s="19" customFormat="1" ht="12.75" x14ac:dyDescent="0.2">
      <c r="A116" s="5">
        <v>9</v>
      </c>
      <c r="B116" s="6" t="s">
        <v>169</v>
      </c>
      <c r="C116" s="211" t="s">
        <v>253</v>
      </c>
      <c r="D116" s="212"/>
      <c r="E116" s="213"/>
      <c r="F116" s="81">
        <f>SUM(F117+F119+F121+F123+F125+F127)</f>
        <v>2652100</v>
      </c>
      <c r="G116" s="81">
        <f t="shared" ref="G116:H116" si="17">SUM(G117+G119+G121+G123+G125+G127)</f>
        <v>2917310</v>
      </c>
      <c r="H116" s="81">
        <f t="shared" si="17"/>
        <v>3209041</v>
      </c>
    </row>
    <row r="117" spans="1:8" s="19" customFormat="1" ht="12.75" x14ac:dyDescent="0.2">
      <c r="A117" s="7">
        <v>9</v>
      </c>
      <c r="B117" s="8" t="s">
        <v>169</v>
      </c>
      <c r="C117" s="8" t="s">
        <v>136</v>
      </c>
      <c r="D117" s="209" t="s">
        <v>189</v>
      </c>
      <c r="E117" s="210"/>
      <c r="F117" s="80">
        <f>SUM(F118:F118)</f>
        <v>2000000</v>
      </c>
      <c r="G117" s="80">
        <f>SUM(G118:G118)</f>
        <v>2200000</v>
      </c>
      <c r="H117" s="80">
        <f>SUM(H118:H118)</f>
        <v>2420000</v>
      </c>
    </row>
    <row r="118" spans="1:8" s="19" customFormat="1" ht="12.75" x14ac:dyDescent="0.2">
      <c r="A118" s="2">
        <v>9</v>
      </c>
      <c r="B118" s="1" t="s">
        <v>169</v>
      </c>
      <c r="C118" s="1" t="s">
        <v>136</v>
      </c>
      <c r="D118" s="2">
        <v>1</v>
      </c>
      <c r="E118" s="64" t="s">
        <v>306</v>
      </c>
      <c r="F118" s="82">
        <v>2000000</v>
      </c>
      <c r="G118" s="77">
        <f t="shared" ref="G118:H118" si="18">SUM(F118*110/100)</f>
        <v>2200000</v>
      </c>
      <c r="H118" s="77">
        <f t="shared" si="18"/>
        <v>2420000</v>
      </c>
    </row>
    <row r="119" spans="1:8" s="19" customFormat="1" ht="12.75" x14ac:dyDescent="0.2">
      <c r="A119" s="7">
        <v>9</v>
      </c>
      <c r="B119" s="8" t="s">
        <v>169</v>
      </c>
      <c r="C119" s="8" t="s">
        <v>133</v>
      </c>
      <c r="D119" s="209" t="s">
        <v>190</v>
      </c>
      <c r="E119" s="210"/>
      <c r="F119" s="80">
        <f>SUM(F120)</f>
        <v>150000</v>
      </c>
      <c r="G119" s="80">
        <f>SUM(G120)</f>
        <v>165000</v>
      </c>
      <c r="H119" s="80">
        <f>SUM(H120)</f>
        <v>181500</v>
      </c>
    </row>
    <row r="120" spans="1:8" s="19" customFormat="1" ht="12.75" x14ac:dyDescent="0.2">
      <c r="A120" s="2">
        <v>9</v>
      </c>
      <c r="B120" s="1" t="s">
        <v>169</v>
      </c>
      <c r="C120" s="1" t="s">
        <v>133</v>
      </c>
      <c r="D120" s="2">
        <v>1</v>
      </c>
      <c r="E120" s="64" t="s">
        <v>308</v>
      </c>
      <c r="F120" s="82">
        <v>150000</v>
      </c>
      <c r="G120" s="77">
        <f t="shared" ref="G120:H128" si="19">SUM(F120*110/100)</f>
        <v>165000</v>
      </c>
      <c r="H120" s="77">
        <f t="shared" si="19"/>
        <v>181500</v>
      </c>
    </row>
    <row r="121" spans="1:8" s="19" customFormat="1" ht="12.75" x14ac:dyDescent="0.2">
      <c r="A121" s="7">
        <v>9</v>
      </c>
      <c r="B121" s="8" t="s">
        <v>169</v>
      </c>
      <c r="C121" s="8" t="s">
        <v>139</v>
      </c>
      <c r="D121" s="209" t="s">
        <v>260</v>
      </c>
      <c r="E121" s="210"/>
      <c r="F121" s="85">
        <f>SUM(F122)</f>
        <v>500000</v>
      </c>
      <c r="G121" s="85">
        <f t="shared" ref="G121:H121" si="20">SUM(G122)</f>
        <v>550000</v>
      </c>
      <c r="H121" s="85">
        <f t="shared" si="20"/>
        <v>605000</v>
      </c>
    </row>
    <row r="122" spans="1:8" s="19" customFormat="1" ht="12.75" x14ac:dyDescent="0.2">
      <c r="A122" s="2">
        <v>9</v>
      </c>
      <c r="B122" s="1" t="s">
        <v>169</v>
      </c>
      <c r="C122" s="1" t="s">
        <v>139</v>
      </c>
      <c r="D122" s="2">
        <v>1</v>
      </c>
      <c r="E122" s="64" t="s">
        <v>307</v>
      </c>
      <c r="F122" s="83">
        <v>500000</v>
      </c>
      <c r="G122" s="77">
        <f t="shared" si="19"/>
        <v>550000</v>
      </c>
      <c r="H122" s="77">
        <f t="shared" si="19"/>
        <v>605000</v>
      </c>
    </row>
    <row r="123" spans="1:8" s="19" customFormat="1" ht="12.75" x14ac:dyDescent="0.2">
      <c r="A123" s="7">
        <v>9</v>
      </c>
      <c r="B123" s="8" t="s">
        <v>169</v>
      </c>
      <c r="C123" s="8" t="s">
        <v>141</v>
      </c>
      <c r="D123" s="209" t="s">
        <v>261</v>
      </c>
      <c r="E123" s="210"/>
      <c r="F123" s="86">
        <f>SUM(F124)</f>
        <v>1000</v>
      </c>
      <c r="G123" s="86">
        <f t="shared" ref="G123:H123" si="21">SUM(G124)</f>
        <v>1100</v>
      </c>
      <c r="H123" s="86">
        <f t="shared" si="21"/>
        <v>1210</v>
      </c>
    </row>
    <row r="124" spans="1:8" s="19" customFormat="1" ht="12.75" x14ac:dyDescent="0.2">
      <c r="A124" s="2">
        <v>9</v>
      </c>
      <c r="B124" s="1" t="s">
        <v>169</v>
      </c>
      <c r="C124" s="1" t="s">
        <v>191</v>
      </c>
      <c r="D124" s="2">
        <v>1</v>
      </c>
      <c r="E124" s="64" t="s">
        <v>261</v>
      </c>
      <c r="F124" s="83">
        <v>1000</v>
      </c>
      <c r="G124" s="77">
        <f t="shared" si="19"/>
        <v>1100</v>
      </c>
      <c r="H124" s="77">
        <f t="shared" si="19"/>
        <v>1210</v>
      </c>
    </row>
    <row r="125" spans="1:8" s="19" customFormat="1" ht="12.75" x14ac:dyDescent="0.2">
      <c r="A125" s="7">
        <v>9</v>
      </c>
      <c r="B125" s="8" t="s">
        <v>169</v>
      </c>
      <c r="C125" s="8" t="s">
        <v>165</v>
      </c>
      <c r="D125" s="209" t="s">
        <v>262</v>
      </c>
      <c r="E125" s="210"/>
      <c r="F125" s="86">
        <f>SUM(F126)</f>
        <v>1000</v>
      </c>
      <c r="G125" s="86">
        <f t="shared" ref="G125:H125" si="22">SUM(G126)</f>
        <v>1100</v>
      </c>
      <c r="H125" s="86">
        <f t="shared" si="22"/>
        <v>1210</v>
      </c>
    </row>
    <row r="126" spans="1:8" s="19" customFormat="1" ht="12.75" x14ac:dyDescent="0.2">
      <c r="A126" s="2">
        <v>9</v>
      </c>
      <c r="B126" s="1" t="s">
        <v>169</v>
      </c>
      <c r="C126" s="1" t="s">
        <v>165</v>
      </c>
      <c r="D126" s="2">
        <v>1</v>
      </c>
      <c r="E126" s="64" t="s">
        <v>262</v>
      </c>
      <c r="F126" s="77">
        <v>1000</v>
      </c>
      <c r="G126" s="77">
        <f t="shared" ref="G126" si="23">SUM(F126*110/100)</f>
        <v>1100</v>
      </c>
      <c r="H126" s="77">
        <f t="shared" ref="H126" si="24">SUM(G126*110/100)</f>
        <v>1210</v>
      </c>
    </row>
    <row r="127" spans="1:8" s="19" customFormat="1" ht="12.75" x14ac:dyDescent="0.2">
      <c r="A127" s="7">
        <v>9</v>
      </c>
      <c r="B127" s="8" t="s">
        <v>169</v>
      </c>
      <c r="C127" s="8" t="s">
        <v>191</v>
      </c>
      <c r="D127" s="209" t="s">
        <v>192</v>
      </c>
      <c r="E127" s="210"/>
      <c r="F127" s="80">
        <f>SUM(F128)</f>
        <v>100</v>
      </c>
      <c r="G127" s="80">
        <f>SUM(G128)</f>
        <v>110</v>
      </c>
      <c r="H127" s="80">
        <f>SUM(H128)</f>
        <v>121</v>
      </c>
    </row>
    <row r="128" spans="1:8" s="19" customFormat="1" ht="12.75" x14ac:dyDescent="0.2">
      <c r="A128" s="2">
        <v>9</v>
      </c>
      <c r="B128" s="1" t="s">
        <v>169</v>
      </c>
      <c r="C128" s="1" t="s">
        <v>191</v>
      </c>
      <c r="D128" s="2">
        <v>1</v>
      </c>
      <c r="E128" s="64" t="s">
        <v>192</v>
      </c>
      <c r="F128" s="82">
        <v>100</v>
      </c>
      <c r="G128" s="77">
        <f t="shared" si="19"/>
        <v>110</v>
      </c>
      <c r="H128" s="77">
        <f t="shared" si="19"/>
        <v>121</v>
      </c>
    </row>
    <row r="129" spans="1:8" s="19" customFormat="1" ht="12.75" x14ac:dyDescent="0.2">
      <c r="A129" s="5">
        <v>9</v>
      </c>
      <c r="B129" s="6" t="s">
        <v>134</v>
      </c>
      <c r="C129" s="211" t="s">
        <v>254</v>
      </c>
      <c r="D129" s="212"/>
      <c r="E129" s="213"/>
      <c r="F129" s="81">
        <f t="shared" ref="F129:H130" si="25">SUM(F130)</f>
        <v>20000000</v>
      </c>
      <c r="G129" s="81">
        <f t="shared" si="25"/>
        <v>22000000</v>
      </c>
      <c r="H129" s="81">
        <f t="shared" si="25"/>
        <v>24200000</v>
      </c>
    </row>
    <row r="130" spans="1:8" s="19" customFormat="1" ht="12.75" x14ac:dyDescent="0.2">
      <c r="A130" s="7">
        <v>9</v>
      </c>
      <c r="B130" s="8" t="s">
        <v>134</v>
      </c>
      <c r="C130" s="41" t="s">
        <v>134</v>
      </c>
      <c r="D130" s="209" t="s">
        <v>240</v>
      </c>
      <c r="E130" s="210"/>
      <c r="F130" s="80">
        <f t="shared" si="25"/>
        <v>20000000</v>
      </c>
      <c r="G130" s="80">
        <f t="shared" si="25"/>
        <v>22000000</v>
      </c>
      <c r="H130" s="80">
        <f t="shared" si="25"/>
        <v>24200000</v>
      </c>
    </row>
    <row r="131" spans="1:8" s="19" customFormat="1" ht="12.75" x14ac:dyDescent="0.2">
      <c r="A131" s="2">
        <v>9</v>
      </c>
      <c r="B131" s="1" t="s">
        <v>134</v>
      </c>
      <c r="C131" s="1" t="s">
        <v>134</v>
      </c>
      <c r="D131" s="2">
        <v>1</v>
      </c>
      <c r="E131" s="64" t="s">
        <v>193</v>
      </c>
      <c r="F131" s="83">
        <v>20000000</v>
      </c>
      <c r="G131" s="77">
        <f>SUM(F131*110/100)</f>
        <v>22000000</v>
      </c>
      <c r="H131" s="77">
        <f>SUM(G131*110/100)</f>
        <v>24200000</v>
      </c>
    </row>
    <row r="132" spans="1:8" s="19" customFormat="1" ht="12.75" x14ac:dyDescent="0.2">
      <c r="A132" s="5">
        <v>9</v>
      </c>
      <c r="B132" s="6" t="s">
        <v>136</v>
      </c>
      <c r="C132" s="211" t="s">
        <v>255</v>
      </c>
      <c r="D132" s="212"/>
      <c r="E132" s="213"/>
      <c r="F132" s="81">
        <f t="shared" ref="F132:H133" si="26">SUM(F133)</f>
        <v>10000000</v>
      </c>
      <c r="G132" s="81">
        <f t="shared" si="26"/>
        <v>11000000</v>
      </c>
      <c r="H132" s="81">
        <f t="shared" si="26"/>
        <v>12100000</v>
      </c>
    </row>
    <row r="133" spans="1:8" s="19" customFormat="1" ht="12.75" x14ac:dyDescent="0.2">
      <c r="A133" s="7">
        <v>9</v>
      </c>
      <c r="B133" s="8" t="s">
        <v>136</v>
      </c>
      <c r="C133" s="8" t="s">
        <v>169</v>
      </c>
      <c r="D133" s="209" t="s">
        <v>195</v>
      </c>
      <c r="E133" s="210"/>
      <c r="F133" s="80">
        <f t="shared" si="26"/>
        <v>10000000</v>
      </c>
      <c r="G133" s="80">
        <f t="shared" si="26"/>
        <v>11000000</v>
      </c>
      <c r="H133" s="80">
        <f t="shared" si="26"/>
        <v>12100000</v>
      </c>
    </row>
    <row r="134" spans="1:8" s="19" customFormat="1" ht="12.75" x14ac:dyDescent="0.2">
      <c r="A134" s="2">
        <v>9</v>
      </c>
      <c r="B134" s="1" t="s">
        <v>136</v>
      </c>
      <c r="C134" s="1" t="s">
        <v>169</v>
      </c>
      <c r="D134" s="2">
        <v>1</v>
      </c>
      <c r="E134" s="64" t="s">
        <v>269</v>
      </c>
      <c r="F134" s="82">
        <v>10000000</v>
      </c>
      <c r="G134" s="77">
        <f>SUM(F134*110/100)</f>
        <v>11000000</v>
      </c>
      <c r="H134" s="77">
        <f>SUM(G134*110/100)</f>
        <v>12100000</v>
      </c>
    </row>
    <row r="135" spans="1:8" s="19" customFormat="1" ht="12.75" x14ac:dyDescent="0.2">
      <c r="A135" s="5">
        <v>9</v>
      </c>
      <c r="B135" s="6" t="s">
        <v>191</v>
      </c>
      <c r="C135" s="211" t="s">
        <v>256</v>
      </c>
      <c r="D135" s="212"/>
      <c r="E135" s="213"/>
      <c r="F135" s="81">
        <f>SUM(F136+F138+F140+F142)</f>
        <v>942500</v>
      </c>
      <c r="G135" s="81">
        <f t="shared" ref="G135:H135" si="27">SUM(G136+G138+G140+G142)</f>
        <v>1036750</v>
      </c>
      <c r="H135" s="81">
        <f t="shared" si="27"/>
        <v>1140425</v>
      </c>
    </row>
    <row r="136" spans="1:8" s="19" customFormat="1" ht="12.75" x14ac:dyDescent="0.2">
      <c r="A136" s="8" t="s">
        <v>191</v>
      </c>
      <c r="B136" s="8" t="s">
        <v>191</v>
      </c>
      <c r="C136" s="8" t="s">
        <v>134</v>
      </c>
      <c r="D136" s="209" t="s">
        <v>263</v>
      </c>
      <c r="E136" s="210"/>
      <c r="F136" s="87">
        <f>SUM(F137)</f>
        <v>100000</v>
      </c>
      <c r="G136" s="87">
        <f t="shared" ref="G136:H136" si="28">SUM(G137)</f>
        <v>110000</v>
      </c>
      <c r="H136" s="87">
        <f t="shared" si="28"/>
        <v>121000</v>
      </c>
    </row>
    <row r="137" spans="1:8" s="19" customFormat="1" ht="12.75" x14ac:dyDescent="0.2">
      <c r="A137" s="1" t="s">
        <v>191</v>
      </c>
      <c r="B137" s="1" t="s">
        <v>191</v>
      </c>
      <c r="C137" s="1" t="s">
        <v>134</v>
      </c>
      <c r="D137" s="2">
        <v>1</v>
      </c>
      <c r="E137" s="64" t="s">
        <v>263</v>
      </c>
      <c r="F137" s="77">
        <v>100000</v>
      </c>
      <c r="G137" s="77">
        <f t="shared" ref="G137:H137" si="29">SUM(F137*110/100)</f>
        <v>110000</v>
      </c>
      <c r="H137" s="77">
        <f t="shared" si="29"/>
        <v>121000</v>
      </c>
    </row>
    <row r="138" spans="1:8" s="19" customFormat="1" ht="12.75" x14ac:dyDescent="0.2">
      <c r="A138" s="8" t="s">
        <v>191</v>
      </c>
      <c r="B138" s="8" t="s">
        <v>191</v>
      </c>
      <c r="C138" s="8" t="s">
        <v>148</v>
      </c>
      <c r="D138" s="209" t="s">
        <v>264</v>
      </c>
      <c r="E138" s="210"/>
      <c r="F138" s="80">
        <f>SUM(F139)</f>
        <v>10000</v>
      </c>
      <c r="G138" s="80">
        <f t="shared" ref="G138:H138" si="30">SUM(G139)</f>
        <v>11000</v>
      </c>
      <c r="H138" s="80">
        <f t="shared" si="30"/>
        <v>12100</v>
      </c>
    </row>
    <row r="139" spans="1:8" s="19" customFormat="1" ht="12.75" x14ac:dyDescent="0.2">
      <c r="A139" s="1" t="s">
        <v>191</v>
      </c>
      <c r="B139" s="1" t="s">
        <v>191</v>
      </c>
      <c r="C139" s="1" t="s">
        <v>148</v>
      </c>
      <c r="D139" s="2">
        <v>1</v>
      </c>
      <c r="E139" s="64" t="s">
        <v>264</v>
      </c>
      <c r="F139" s="77">
        <v>10000</v>
      </c>
      <c r="G139" s="77">
        <f t="shared" ref="G139:H139" si="31">SUM(F139*110/100)</f>
        <v>11000</v>
      </c>
      <c r="H139" s="77">
        <f t="shared" si="31"/>
        <v>12100</v>
      </c>
    </row>
    <row r="140" spans="1:8" s="19" customFormat="1" ht="12.75" x14ac:dyDescent="0.2">
      <c r="A140" s="8" t="s">
        <v>191</v>
      </c>
      <c r="B140" s="8" t="s">
        <v>191</v>
      </c>
      <c r="C140" s="8" t="s">
        <v>136</v>
      </c>
      <c r="D140" s="209" t="s">
        <v>265</v>
      </c>
      <c r="E140" s="210"/>
      <c r="F140" s="80">
        <f>SUM(F141)</f>
        <v>100000</v>
      </c>
      <c r="G140" s="80">
        <f t="shared" ref="G140:H140" si="32">SUM(G141)</f>
        <v>110000</v>
      </c>
      <c r="H140" s="80">
        <f t="shared" si="32"/>
        <v>121000</v>
      </c>
    </row>
    <row r="141" spans="1:8" s="19" customFormat="1" ht="12.75" x14ac:dyDescent="0.2">
      <c r="A141" s="1" t="s">
        <v>191</v>
      </c>
      <c r="B141" s="1" t="s">
        <v>191</v>
      </c>
      <c r="C141" s="1" t="s">
        <v>136</v>
      </c>
      <c r="D141" s="5">
        <v>1</v>
      </c>
      <c r="E141" s="64" t="s">
        <v>265</v>
      </c>
      <c r="F141" s="77">
        <v>100000</v>
      </c>
      <c r="G141" s="77">
        <f t="shared" ref="G141:H141" si="33">SUM(F141*110/100)</f>
        <v>110000</v>
      </c>
      <c r="H141" s="77">
        <f t="shared" si="33"/>
        <v>121000</v>
      </c>
    </row>
    <row r="142" spans="1:8" x14ac:dyDescent="0.25">
      <c r="A142" s="3">
        <v>9</v>
      </c>
      <c r="B142" s="4" t="s">
        <v>191</v>
      </c>
      <c r="C142" s="4" t="s">
        <v>167</v>
      </c>
      <c r="D142" s="209" t="s">
        <v>266</v>
      </c>
      <c r="E142" s="210"/>
      <c r="F142" s="80">
        <f>SUM(F143)</f>
        <v>732500</v>
      </c>
      <c r="G142" s="80">
        <f t="shared" ref="G142:H142" si="34">SUM(G143)</f>
        <v>805750</v>
      </c>
      <c r="H142" s="80">
        <f t="shared" si="34"/>
        <v>886325</v>
      </c>
    </row>
    <row r="143" spans="1:8" x14ac:dyDescent="0.25">
      <c r="A143" s="2">
        <v>9</v>
      </c>
      <c r="B143" s="1" t="s">
        <v>191</v>
      </c>
      <c r="C143" s="1" t="s">
        <v>167</v>
      </c>
      <c r="D143" s="2">
        <v>1</v>
      </c>
      <c r="E143" s="64" t="s">
        <v>266</v>
      </c>
      <c r="F143" s="82">
        <v>732500</v>
      </c>
      <c r="G143" s="77">
        <f t="shared" ref="G143:H143" si="35">SUM(F143*110/100)</f>
        <v>805750</v>
      </c>
      <c r="H143" s="77">
        <f t="shared" si="35"/>
        <v>886325</v>
      </c>
    </row>
    <row r="144" spans="1:8" x14ac:dyDescent="0.25">
      <c r="G144" s="144" t="s">
        <v>283</v>
      </c>
      <c r="H144" s="144"/>
    </row>
  </sheetData>
  <mergeCells count="79">
    <mergeCell ref="A113:D113"/>
    <mergeCell ref="E113:E114"/>
    <mergeCell ref="G32:H32"/>
    <mergeCell ref="G71:H71"/>
    <mergeCell ref="F37:F38"/>
    <mergeCell ref="G37:G38"/>
    <mergeCell ref="H37:H38"/>
    <mergeCell ref="C99:E99"/>
    <mergeCell ref="D100:E100"/>
    <mergeCell ref="C102:E102"/>
    <mergeCell ref="D103:E103"/>
    <mergeCell ref="C105:E105"/>
    <mergeCell ref="D106:E106"/>
    <mergeCell ref="C92:E92"/>
    <mergeCell ref="D93:E93"/>
    <mergeCell ref="B95:E95"/>
    <mergeCell ref="D123:E123"/>
    <mergeCell ref="D125:E125"/>
    <mergeCell ref="C116:E116"/>
    <mergeCell ref="B115:E115"/>
    <mergeCell ref="D117:E117"/>
    <mergeCell ref="D119:E119"/>
    <mergeCell ref="D121:E121"/>
    <mergeCell ref="D138:E138"/>
    <mergeCell ref="D140:E140"/>
    <mergeCell ref="D142:E142"/>
    <mergeCell ref="D127:E127"/>
    <mergeCell ref="C129:E129"/>
    <mergeCell ref="D130:E130"/>
    <mergeCell ref="C132:E132"/>
    <mergeCell ref="D133:E133"/>
    <mergeCell ref="C135:E135"/>
    <mergeCell ref="D136:E136"/>
    <mergeCell ref="C96:E96"/>
    <mergeCell ref="D97:E97"/>
    <mergeCell ref="C80:E80"/>
    <mergeCell ref="D81:E81"/>
    <mergeCell ref="E76:E77"/>
    <mergeCell ref="D83:E83"/>
    <mergeCell ref="D87:E87"/>
    <mergeCell ref="A76:D76"/>
    <mergeCell ref="D78:E78"/>
    <mergeCell ref="A1:H1"/>
    <mergeCell ref="A2:H2"/>
    <mergeCell ref="A4:H4"/>
    <mergeCell ref="A7:D7"/>
    <mergeCell ref="E7:E8"/>
    <mergeCell ref="F7:F8"/>
    <mergeCell ref="G7:G8"/>
    <mergeCell ref="H7:H8"/>
    <mergeCell ref="A5:D5"/>
    <mergeCell ref="D61:E61"/>
    <mergeCell ref="A9:E9"/>
    <mergeCell ref="B10:E10"/>
    <mergeCell ref="C11:E11"/>
    <mergeCell ref="F113:F114"/>
    <mergeCell ref="D12:E12"/>
    <mergeCell ref="D24:E24"/>
    <mergeCell ref="D29:E29"/>
    <mergeCell ref="D39:E39"/>
    <mergeCell ref="D44:E44"/>
    <mergeCell ref="A37:D37"/>
    <mergeCell ref="E37:E38"/>
    <mergeCell ref="D64:E64"/>
    <mergeCell ref="C66:E66"/>
    <mergeCell ref="D67:E67"/>
    <mergeCell ref="D69:E69"/>
    <mergeCell ref="D49:E49"/>
    <mergeCell ref="D53:E53"/>
    <mergeCell ref="D55:E55"/>
    <mergeCell ref="C57:E57"/>
    <mergeCell ref="D58:E58"/>
    <mergeCell ref="G144:H144"/>
    <mergeCell ref="G108:H108"/>
    <mergeCell ref="H76:H77"/>
    <mergeCell ref="H113:H114"/>
    <mergeCell ref="F76:F77"/>
    <mergeCell ref="G76:G77"/>
    <mergeCell ref="G113:G114"/>
  </mergeCells>
  <pageMargins left="0.9055118110236221" right="0.31496062992125984" top="1.2598425196850394" bottom="0.15748031496062992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GİDER</vt:lpstr>
      <vt:lpstr>GELİR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ekrem.kara</dc:creator>
  <cp:lastModifiedBy>Ekrem Kara</cp:lastModifiedBy>
  <cp:lastPrinted>2013-12-25T09:08:58Z</cp:lastPrinted>
  <dcterms:created xsi:type="dcterms:W3CDTF">2012-09-26T16:19:05Z</dcterms:created>
  <dcterms:modified xsi:type="dcterms:W3CDTF">2013-12-25T09:09:32Z</dcterms:modified>
</cp:coreProperties>
</file>